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1er trimestre 2024\los que faltan\"/>
    </mc:Choice>
  </mc:AlternateContent>
  <bookViews>
    <workbookView xWindow="0" yWindow="600" windowWidth="28800" windowHeight="12315" tabRatio="863" activeTab="1"/>
  </bookViews>
  <sheets>
    <sheet name="Notas a los Edos Financieros" sheetId="1" r:id="rId1"/>
    <sheet name="ACT" sheetId="60" r:id="rId2"/>
    <sheet name="ACT (I)" sheetId="16" r:id="rId3"/>
    <sheet name="ESF" sheetId="59" r:id="rId4"/>
    <sheet name="ESF (I)" sheetId="2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600" i="60" l="1"/>
  <c r="B598" i="60"/>
  <c r="B596" i="60"/>
  <c r="C589" i="60"/>
  <c r="B587" i="60"/>
  <c r="B585" i="60"/>
  <c r="C564" i="60"/>
  <c r="C541" i="60"/>
  <c r="C528" i="60"/>
  <c r="C520" i="60"/>
  <c r="D502" i="60"/>
  <c r="C502" i="60"/>
  <c r="D500" i="60"/>
  <c r="C500" i="60"/>
  <c r="D497" i="60"/>
  <c r="D496" i="60" s="1"/>
  <c r="C497" i="60"/>
  <c r="C496" i="60" s="1"/>
  <c r="D491" i="60"/>
  <c r="D490" i="60" s="1"/>
  <c r="C491" i="60"/>
  <c r="C490" i="60" s="1"/>
  <c r="D484" i="60"/>
  <c r="C484" i="60"/>
  <c r="D482" i="60"/>
  <c r="D481" i="60" s="1"/>
  <c r="C482" i="60"/>
  <c r="C481" i="60" s="1"/>
  <c r="D472" i="60"/>
  <c r="C472" i="60"/>
  <c r="D466" i="60"/>
  <c r="C466" i="60"/>
  <c r="D463" i="60"/>
  <c r="C463" i="60"/>
  <c r="D454" i="60"/>
  <c r="C454" i="60"/>
  <c r="D450" i="60"/>
  <c r="C450" i="60"/>
  <c r="D448" i="60"/>
  <c r="C448" i="60"/>
  <c r="D446" i="60"/>
  <c r="C446" i="60"/>
  <c r="D444" i="60"/>
  <c r="C444" i="60"/>
  <c r="D442" i="60"/>
  <c r="C442" i="60"/>
  <c r="D439" i="60"/>
  <c r="C439" i="60"/>
  <c r="D423" i="60"/>
  <c r="C423" i="60"/>
  <c r="D415" i="60"/>
  <c r="C415" i="60"/>
  <c r="D410" i="60"/>
  <c r="C410" i="60"/>
  <c r="C392" i="60"/>
  <c r="C388" i="60"/>
  <c r="C383" i="60"/>
  <c r="C363" i="60"/>
  <c r="C351" i="60"/>
  <c r="C344" i="60"/>
  <c r="D340" i="60"/>
  <c r="D339" i="60"/>
  <c r="D338" i="60"/>
  <c r="G337" i="60"/>
  <c r="F337" i="60"/>
  <c r="E337" i="60"/>
  <c r="C337" i="60"/>
  <c r="D336" i="60"/>
  <c r="D335" i="60"/>
  <c r="D334" i="60"/>
  <c r="D333" i="60"/>
  <c r="D332" i="60"/>
  <c r="D331" i="60"/>
  <c r="D330" i="60"/>
  <c r="D329" i="60"/>
  <c r="D328" i="60"/>
  <c r="G327" i="60"/>
  <c r="F327" i="60"/>
  <c r="E327" i="60"/>
  <c r="C327" i="60"/>
  <c r="C320" i="60"/>
  <c r="C313" i="60"/>
  <c r="C307" i="60"/>
  <c r="E297" i="60"/>
  <c r="D297" i="60"/>
  <c r="C297" i="60"/>
  <c r="E291" i="60"/>
  <c r="D291" i="60"/>
  <c r="C291" i="60"/>
  <c r="E279" i="60"/>
  <c r="D279" i="60"/>
  <c r="C279" i="60"/>
  <c r="E271" i="60"/>
  <c r="D271" i="60"/>
  <c r="C271" i="60"/>
  <c r="C258" i="60"/>
  <c r="C249" i="60"/>
  <c r="D453" i="60" l="1"/>
  <c r="D499" i="60"/>
  <c r="C441" i="60"/>
  <c r="C453" i="60"/>
  <c r="C573" i="60"/>
  <c r="C533" i="60"/>
  <c r="D441" i="60"/>
  <c r="C499" i="60"/>
  <c r="C433" i="60"/>
  <c r="D433" i="60"/>
  <c r="D327" i="60"/>
  <c r="D337" i="60"/>
  <c r="C52" i="65"/>
  <c r="C41" i="65"/>
  <c r="C438" i="60" l="1"/>
  <c r="C512" i="60" s="1"/>
  <c r="D438" i="60"/>
  <c r="D512" i="60" s="1"/>
  <c r="C105" i="62"/>
  <c r="D105" i="62"/>
  <c r="D102" i="62"/>
  <c r="D101" i="62" s="1"/>
  <c r="C102" i="62"/>
  <c r="C101" i="62" s="1"/>
  <c r="D96" i="62"/>
  <c r="D95" i="62" s="1"/>
  <c r="C96" i="62"/>
  <c r="C95" i="62" s="1"/>
  <c r="D44" i="62"/>
  <c r="C44" i="62"/>
  <c r="D20" i="62" l="1"/>
  <c r="C20" i="62"/>
  <c r="D107" i="62" l="1"/>
  <c r="D104" i="62" s="1"/>
  <c r="C107" i="62"/>
  <c r="C104" i="62" s="1"/>
  <c r="D89" i="62"/>
  <c r="C89" i="62"/>
  <c r="D28" i="62"/>
  <c r="D38" i="62" s="1"/>
  <c r="D55" i="62" l="1"/>
  <c r="C55" i="62"/>
  <c r="D53" i="62"/>
  <c r="C53" i="62"/>
  <c r="D51" i="62"/>
  <c r="C51" i="62"/>
  <c r="D49" i="62"/>
  <c r="C49" i="62"/>
  <c r="D47" i="62"/>
  <c r="C47" i="62"/>
  <c r="C46" i="62" l="1"/>
  <c r="D46" i="62"/>
  <c r="D87" i="62"/>
  <c r="D86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87" i="62" l="1"/>
  <c r="C86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7" i="62"/>
  <c r="C77" i="62"/>
  <c r="D71" i="62"/>
  <c r="C71" i="62"/>
  <c r="D68" i="62"/>
  <c r="C68" i="62"/>
  <c r="D59" i="62"/>
  <c r="C59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58" i="62"/>
  <c r="C43" i="62" s="1"/>
  <c r="C117" i="62" s="1"/>
  <c r="D58" i="62"/>
  <c r="D43" i="62" s="1"/>
  <c r="D117" i="62" s="1"/>
  <c r="C98" i="60"/>
  <c r="C38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l="1"/>
  <c r="C39" i="64"/>
  <c r="B50" i="65" l="1"/>
  <c r="B39" i="65"/>
  <c r="B48" i="65"/>
  <c r="B37" i="65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501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Cecilia Figueroa Ramirez</author>
  </authors>
  <commentList>
    <comment ref="B106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<sst xmlns="http://schemas.openxmlformats.org/spreadsheetml/2006/main" count="1417" uniqueCount="670">
  <si>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</si>
  <si>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</si>
  <si>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</si>
  <si>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</si>
  <si>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</si>
  <si>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</si>
  <si>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</si>
  <si>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</si>
  <si>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</si>
  <si>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</si>
  <si>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</si>
  <si>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</si>
  <si>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</si>
  <si>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</si>
  <si>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</si>
  <si>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</si>
  <si>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</si>
  <si>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</si>
  <si>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</si>
  <si>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</si>
  <si>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</si>
  <si>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</si>
  <si>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</si>
  <si>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</si>
  <si>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</si>
  <si>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</si>
  <si>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</si>
  <si>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</si>
  <si>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</si>
  <si>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</si>
  <si>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</si>
  <si>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</si>
  <si>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</si>
  <si>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</si>
  <si>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</si>
  <si>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</si>
  <si>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</si>
  <si>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</si>
  <si>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</si>
  <si>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</si>
  <si>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</si>
  <si>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</si>
  <si>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</si>
  <si>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</si>
  <si>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</si>
  <si>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</si>
  <si>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</si>
  <si>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</si>
  <si>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</si>
  <si>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</si>
  <si>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</si>
  <si>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</si>
  <si>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</si>
  <si>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</si>
  <si>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</si>
  <si>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</si>
  <si>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</si>
  <si>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</si>
  <si>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</si>
  <si>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</si>
  <si>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</si>
  <si>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</si>
  <si>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</si>
  <si>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</si>
  <si>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</si>
  <si>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</si>
  <si>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</si>
  <si>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</si>
  <si>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</si>
  <si>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</si>
  <si>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</si>
  <si>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</si>
  <si>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</si>
  <si>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</si>
  <si>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</si>
  <si>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</si>
  <si>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</si>
  <si>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</si>
  <si>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</si>
  <si>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</si>
  <si>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</si>
  <si>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</si>
  <si>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</si>
  <si>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</si>
  <si>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</si>
  <si>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</si>
  <si>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</si>
  <si>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</si>
  <si>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</si>
  <si>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</si>
  <si>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</si>
  <si>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</si>
  <si>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</si>
  <si>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</si>
  <si>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</si>
  <si>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</si>
  <si>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</si>
  <si>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</si>
  <si>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</si>
  <si>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</si>
  <si>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</si>
  <si>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</si>
  <si>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</si>
  <si>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</si>
  <si>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</si>
  <si>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</si>
  <si>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</si>
  <si>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</si>
  <si>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</si>
  <si>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</si>
  <si>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</si>
  <si>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</si>
  <si>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</si>
  <si>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</si>
  <si>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</si>
  <si>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</si>
  <si>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</si>
  <si>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</si>
  <si>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</si>
  <si>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</si>
  <si>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</si>
  <si>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</si>
  <si>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</si>
  <si>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</si>
  <si>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</si>
  <si>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</si>
  <si>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</si>
  <si>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</si>
  <si>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</si>
  <si>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</si>
  <si>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</si>
  <si>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</si>
  <si>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</si>
  <si>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</si>
  <si>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</si>
  <si>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</si>
  <si>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</si>
  <si>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</si>
  <si>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</si>
  <si>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</si>
  <si>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</si>
  <si>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</si>
  <si>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</si>
  <si>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</si>
  <si>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</si>
  <si>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</si>
  <si>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</si>
  <si>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</si>
  <si>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</si>
  <si>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</si>
  <si>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</si>
  <si>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</si>
  <si>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</si>
  <si>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</si>
  <si>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</si>
  <si>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</si>
  <si>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</si>
  <si>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</si>
  <si>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</si>
  <si>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</si>
  <si>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</si>
  <si>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</si>
  <si>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</si>
  <si>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</si>
  <si>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</si>
  <si>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</si>
  <si>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</si>
  <si>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</si>
  <si>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</si>
  <si>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</si>
  <si>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</si>
  <si>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</si>
  <si>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</si>
  <si>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</si>
  <si>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</si>
  <si>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</si>
  <si>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</si>
  <si>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</si>
  <si>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</si>
  <si>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</si>
  <si>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</si>
  <si>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</si>
  <si>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</si>
  <si>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</si>
  <si>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</si>
  <si>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</si>
  <si>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</si>
  <si>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</si>
  <si>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</si>
  <si>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</si>
  <si>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</si>
  <si>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</si>
  <si>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</si>
  <si>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</si>
  <si>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</si>
  <si>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</si>
  <si>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</si>
  <si>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</si>
  <si>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</si>
  <si>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</si>
  <si>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</si>
  <si>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</si>
  <si>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</si>
  <si>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</si>
  <si>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</si>
  <si>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</si>
  <si>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</si>
  <si>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</si>
  <si>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</si>
  <si>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</si>
  <si>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</si>
  <si>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</si>
  <si>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</si>
  <si>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</si>
  <si>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</si>
  <si>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</si>
  <si>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</si>
  <si>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</si>
  <si>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</si>
  <si>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</si>
  <si>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</si>
  <si>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</si>
  <si>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</si>
  <si>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</si>
  <si>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</si>
  <si>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</si>
  <si>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</si>
  <si>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</si>
  <si>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</si>
  <si>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</si>
  <si>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</si>
  <si>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</si>
  <si>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</si>
  <si>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</si>
  <si>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</si>
  <si>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</si>
  <si>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</si>
  <si>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</si>
  <si>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</si>
  <si>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</si>
  <si>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</si>
  <si>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</si>
  <si>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</si>
  <si>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</si>
  <si>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</si>
  <si>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</si>
  <si>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</si>
  <si>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</si>
  <si>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</si>
  <si>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</si>
  <si>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</si>
  <si>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</si>
  <si>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</si>
  <si>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</si>
  <si>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</si>
  <si>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</si>
  <si>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</si>
  <si>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</si>
  <si>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</si>
  <si>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</si>
  <si>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</si>
  <si>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</si>
  <si>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</si>
  <si>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</si>
  <si>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</si>
  <si>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</si>
  <si>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</si>
  <si>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</si>
  <si>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</si>
  <si>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</si>
  <si>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</si>
  <si>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</si>
  <si>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</si>
  <si>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</si>
  <si>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</si>
  <si>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</si>
  <si>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</si>
  <si>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</si>
  <si>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</si>
  <si>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</si>
  <si>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</si>
  <si>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</si>
  <si>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</si>
  <si>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</si>
  <si>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</si>
  <si>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</si>
  <si>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</si>
  <si>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</si>
  <si>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</si>
  <si>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</si>
  <si>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</si>
  <si>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</si>
  <si>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</si>
  <si>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</si>
  <si>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</si>
  <si>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</si>
  <si>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</si>
  <si>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</si>
  <si>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</si>
  <si>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</si>
  <si>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</si>
  <si>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</si>
  <si>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</si>
  <si>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</si>
  <si>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</si>
  <si>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</si>
  <si>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</si>
  <si>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</si>
  <si>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</si>
  <si>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</si>
  <si>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</si>
  <si>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</si>
  <si>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</si>
  <si>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</si>
  <si>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</si>
  <si>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</si>
  <si>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</si>
  <si>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</si>
  <si>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</si>
  <si>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</si>
  <si>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</si>
  <si>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</si>
  <si>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</si>
  <si>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</si>
  <si>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</si>
  <si>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</si>
  <si>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</si>
  <si>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</si>
  <si>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</si>
  <si>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</si>
  <si>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</si>
  <si>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</si>
  <si>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</si>
  <si>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</si>
  <si>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</si>
  <si>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</si>
  <si>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</si>
  <si>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</si>
  <si>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</si>
  <si>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</si>
  <si>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</si>
  <si>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</si>
  <si>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</si>
  <si>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</si>
  <si>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</si>
  <si>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</si>
  <si>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</si>
  <si>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</si>
  <si>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</si>
  <si>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</si>
  <si>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</si>
  <si>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</si>
  <si>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</si>
  <si>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</si>
  <si>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</si>
  <si>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</si>
  <si>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</si>
  <si>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</si>
  <si>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</si>
  <si>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</si>
  <si>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</si>
  <si>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</si>
  <si>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</si>
  <si>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</si>
  <si>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</si>
  <si>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</si>
  <si>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</si>
  <si>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</si>
  <si>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</si>
  <si>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</si>
  <si>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</si>
  <si>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</si>
  <si>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</si>
  <si>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</si>
  <si>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</si>
  <si>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</si>
  <si>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</si>
  <si>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</si>
  <si>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</si>
  <si>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</si>
  <si>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</si>
  <si>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</si>
  <si>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</si>
  <si>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</si>
  <si>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</si>
  <si>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</si>
  <si>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</si>
  <si>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</si>
  <si>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</si>
  <si>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</si>
  <si>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</si>
  <si>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</si>
  <si>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</si>
  <si>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</si>
  <si>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</si>
  <si>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</si>
  <si>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</si>
  <si>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</si>
  <si>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</si>
  <si>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</si>
  <si>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</si>
  <si>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</si>
  <si>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</si>
  <si>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</si>
  <si>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</si>
  <si>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</si>
  <si>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</si>
  <si>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</si>
  <si>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</si>
  <si>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</si>
  <si>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</si>
  <si>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</si>
  <si>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</si>
  <si>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</si>
  <si>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</si>
  <si>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</si>
  <si>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</si>
  <si>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</si>
  <si>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</si>
  <si>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</si>
  <si>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</si>
  <si>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</si>
  <si>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</si>
  <si>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</si>
  <si>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</si>
  <si>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</si>
  <si>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</si>
  <si>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</si>
  <si>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</si>
  <si>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</si>
  <si>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</si>
  <si>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</si>
  <si>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</si>
  <si>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</si>
  <si>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</si>
  <si>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</si>
  <si>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</si>
  <si>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</si>
  <si>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</si>
  <si>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</si>
  <si>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</si>
  <si>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</si>
  <si>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</si>
  <si>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</si>
  <si>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</si>
  <si>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</si>
  <si>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</si>
  <si>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</si>
  <si>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</si>
  <si>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</si>
  <si>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</si>
  <si>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</si>
  <si>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</si>
  <si>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</si>
  <si>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</si>
  <si>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</si>
  <si>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</si>
  <si>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</si>
  <si>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</si>
  <si>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</si>
  <si>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</si>
  <si>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</si>
  <si>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</si>
  <si>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</si>
  <si>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</si>
  <si>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</si>
  <si>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</si>
  <si>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</si>
  <si>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</si>
  <si>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</si>
  <si>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</si>
  <si>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</si>
  <si>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</si>
  <si>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</si>
  <si>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</si>
  <si>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</si>
  <si>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</si>
  <si>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</si>
  <si>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</si>
  <si>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</si>
  <si>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</si>
  <si>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</si>
  <si>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</si>
  <si>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</si>
  <si>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</si>
  <si>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</si>
  <si>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</si>
  <si>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</si>
  <si>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</si>
  <si>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</si>
  <si>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</si>
  <si>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</si>
  <si>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</si>
  <si>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</si>
  <si>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</si>
  <si>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</si>
  <si>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</si>
  <si>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</si>
  <si>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</si>
  <si>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</si>
  <si>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</si>
  <si>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</si>
  <si>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</si>
  <si>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</si>
  <si>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</si>
  <si>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</si>
  <si>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</si>
  <si>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</si>
  <si>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</si>
  <si>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</si>
  <si>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</si>
  <si>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</si>
  <si>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</si>
  <si>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</si>
  <si>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</si>
  <si>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</si>
  <si>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</si>
  <si>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</si>
  <si>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</si>
  <si>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</si>
  <si>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</si>
  <si>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</si>
  <si>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</si>
  <si>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</si>
  <si>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</si>
  <si>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</si>
  <si>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</si>
  <si>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</si>
  <si>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</si>
  <si>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</si>
  <si>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</si>
  <si>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</si>
  <si>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</si>
  <si>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</si>
  <si>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</si>
  <si>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</si>
  <si>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</si>
  <si>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</si>
  <si>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</si>
  <si>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</si>
  <si>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</si>
  <si>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</si>
  <si>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</si>
  <si>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</si>
  <si>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</si>
  <si>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</si>
  <si>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</si>
  <si>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</si>
  <si>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</si>
  <si>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</si>
  <si>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</si>
  <si>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</si>
  <si>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</si>
  <si>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</si>
  <si>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</si>
  <si>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</si>
  <si>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</si>
  <si>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</si>
  <si>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</si>
  <si>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</si>
  <si>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</si>
  <si>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</si>
  <si>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</si>
  <si>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</si>
  <si>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</si>
  <si>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</si>
  <si>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</si>
  <si>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</si>
  <si>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</si>
  <si>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</si>
  <si>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</si>
  <si>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</si>
  <si>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</si>
  <si>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</si>
  <si>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</si>
  <si>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</si>
  <si>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</si>
  <si>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</si>
  <si>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</si>
  <si>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</si>
  <si>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</si>
  <si>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</si>
  <si>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</si>
  <si>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</si>
  <si>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</si>
  <si>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</si>
  <si>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</si>
  <si>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</si>
  <si>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</si>
  <si>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</si>
  <si>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</si>
  <si>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</si>
  <si>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</si>
  <si>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</si>
  <si>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</si>
  <si>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</si>
  <si>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</si>
  <si>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</si>
  <si>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</si>
  <si>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</si>
  <si>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</si>
  <si>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</si>
  <si>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</si>
  <si>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</si>
  <si>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</si>
  <si>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</si>
  <si>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</si>
  <si>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</si>
  <si>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</si>
  <si>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</si>
  <si>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</si>
  <si>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</si>
  <si>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</si>
  <si>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</si>
  <si>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</si>
  <si>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</si>
  <si>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</si>
  <si>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</si>
  <si>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</si>
  <si>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</si>
  <si>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</si>
  <si>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</si>
  <si>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</si>
  <si>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</si>
  <si>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</si>
  <si>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</si>
  <si>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</si>
  <si>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</si>
  <si>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</si>
  <si>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</si>
  <si>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</si>
  <si>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</si>
  <si>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</si>
  <si>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</si>
  <si>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</si>
  <si>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</si>
  <si>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</si>
  <si>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</si>
  <si>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</si>
  <si>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</si>
  <si>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</si>
  <si>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</si>
  <si>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</si>
  <si>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</si>
  <si>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</si>
  <si>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</si>
  <si>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</si>
  <si>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</si>
  <si>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</si>
  <si>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</si>
  <si>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</si>
  <si>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</si>
  <si>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</si>
  <si>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</si>
  <si>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</si>
  <si>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</si>
  <si>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</si>
  <si>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</si>
  <si>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</si>
  <si>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</si>
  <si>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</si>
  <si>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Otras Inversiones</t>
  </si>
  <si>
    <t>3.6</t>
  </si>
  <si>
    <t>3.7</t>
  </si>
  <si>
    <t>Cuentas de Orden Presupuestarias de Ingresos</t>
  </si>
  <si>
    <t>Cuentas de Orden Presupuestarias de Egresos</t>
  </si>
  <si>
    <t>Modificaciones al Presupuesto de Egresos Aprobados</t>
  </si>
  <si>
    <t>UNIVERSIDAD TECNOLOGICA DE LEON</t>
  </si>
  <si>
    <t>Correspondiente del 1 de Enero al 31 de Marzo de 2024</t>
  </si>
  <si>
    <t>SIN INFORMACIÓN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</si>
</sst>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07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2" fillId="0" borderId="0" xfId="9" applyFont="1" applyFill="1" applyAlignment="1">
      <alignment horizontal="center"/>
    </xf>
    <xf numFmtId="0" fontId="12" fillId="0" borderId="0" xfId="9" applyFont="1" applyFill="1"/>
    <xf numFmtId="4" fontId="12" fillId="0" borderId="0" xfId="9" applyNumberFormat="1" applyFont="1" applyFill="1"/>
    <xf numFmtId="0" fontId="13" fillId="0" borderId="0" xfId="8" applyFont="1" applyBorder="1"/>
    <xf numFmtId="0" fontId="11" fillId="8" borderId="13" xfId="13" applyFont="1" applyFill="1" applyBorder="1" applyAlignment="1">
      <alignment vertical="center"/>
    </xf>
    <xf numFmtId="0" fontId="11" fillId="8" borderId="18" xfId="13" applyFont="1" applyFill="1" applyBorder="1" applyAlignment="1">
      <alignment vertical="center"/>
    </xf>
    <xf numFmtId="0" fontId="12" fillId="0" borderId="2" xfId="13" applyFont="1" applyFill="1" applyBorder="1" applyAlignment="1">
      <alignment horizontal="center" vertical="center"/>
    </xf>
    <xf numFmtId="0" fontId="3" fillId="0" borderId="1" xfId="13" applyFont="1" applyBorder="1" applyAlignment="1">
      <alignment horizontal="left" vertical="center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0" borderId="14" xfId="13" applyFont="1" applyFill="1" applyBorder="1" applyAlignment="1">
      <alignment horizontal="center" vertical="center"/>
    </xf>
    <xf numFmtId="4" fontId="13" fillId="0" borderId="12" xfId="13" applyNumberFormat="1" applyFont="1" applyBorder="1" applyAlignment="1">
      <alignment horizontal="right" vertical="center" wrapText="1" indent="1"/>
    </xf>
    <xf numFmtId="0" fontId="2" fillId="0" borderId="1" xfId="9" applyFont="1" applyFill="1" applyBorder="1" applyAlignment="1">
      <alignment horizontal="center"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12" fillId="4" borderId="0" xfId="9" applyFont="1" applyFill="1" applyAlignment="1">
      <alignment horizontal="left" vertical="center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4"/>
  <sheetViews>
    <sheetView zoomScaleNormal="100" zoomScaleSheetLayoutView="100" workbookViewId="0">
      <pane ySplit="5" topLeftCell="A9" activePane="bottomLeft" state="frozen"/>
      <selection activeCell="A14" sqref="A14:B14"/>
      <selection pane="bottomLeft" activeCell="A25" sqref="A25"/>
    </sheetView>
  </sheetViews>
  <sheetFormatPr baseColWidth="10" defaultColWidth="12.85546875" defaultRowHeight="11.25" x14ac:dyDescent="0.2"/>
  <cols>
    <col min="1" max="1" width="14.570312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78" t="s">
        <v>667</v>
      </c>
      <c r="B1" s="178"/>
      <c r="C1" s="17"/>
      <c r="D1" s="14" t="s">
        <v>601</v>
      </c>
      <c r="E1" s="15">
        <v>2024</v>
      </c>
    </row>
    <row r="2" spans="1:5" ht="18.95" customHeight="1" x14ac:dyDescent="0.2">
      <c r="A2" s="179" t="s">
        <v>600</v>
      </c>
      <c r="B2" s="179"/>
      <c r="C2" s="36"/>
      <c r="D2" s="14" t="s">
        <v>602</v>
      </c>
      <c r="E2" s="17" t="s">
        <v>607</v>
      </c>
    </row>
    <row r="3" spans="1:5" ht="18.95" customHeight="1" x14ac:dyDescent="0.2">
      <c r="A3" s="180" t="s">
        <v>668</v>
      </c>
      <c r="B3" s="180"/>
      <c r="C3" s="17"/>
      <c r="D3" s="14" t="s">
        <v>603</v>
      </c>
      <c r="E3" s="15">
        <v>1</v>
      </c>
    </row>
    <row r="4" spans="1:5" s="93" customFormat="1" ht="18.95" customHeight="1" x14ac:dyDescent="0.2">
      <c r="A4" s="180" t="s">
        <v>622</v>
      </c>
      <c r="B4" s="180"/>
      <c r="C4" s="180"/>
      <c r="D4" s="180"/>
      <c r="E4" s="180"/>
    </row>
    <row r="5" spans="1:5" ht="15" customHeight="1" x14ac:dyDescent="0.2">
      <c r="A5" s="136" t="s">
        <v>41</v>
      </c>
      <c r="B5" s="135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568</v>
      </c>
      <c r="B10" s="46" t="s">
        <v>303</v>
      </c>
    </row>
    <row r="11" spans="1:5" x14ac:dyDescent="0.2">
      <c r="A11" s="45" t="s">
        <v>569</v>
      </c>
      <c r="B11" s="46" t="s">
        <v>570</v>
      </c>
    </row>
    <row r="12" spans="1:5" x14ac:dyDescent="0.2">
      <c r="A12" s="45" t="s">
        <v>571</v>
      </c>
      <c r="B12" s="46" t="s">
        <v>340</v>
      </c>
    </row>
    <row r="13" spans="1:5" x14ac:dyDescent="0.2">
      <c r="A13" s="45" t="s">
        <v>572</v>
      </c>
      <c r="B13" s="46" t="s">
        <v>357</v>
      </c>
    </row>
    <row r="14" spans="1:5" x14ac:dyDescent="0.2">
      <c r="A14" s="45" t="s">
        <v>1</v>
      </c>
      <c r="B14" s="46" t="s">
        <v>2</v>
      </c>
    </row>
    <row r="15" spans="1:5" x14ac:dyDescent="0.2">
      <c r="A15" s="45" t="s">
        <v>3</v>
      </c>
      <c r="B15" s="46" t="s">
        <v>4</v>
      </c>
    </row>
    <row r="16" spans="1:5" x14ac:dyDescent="0.2">
      <c r="A16" s="45" t="s">
        <v>5</v>
      </c>
      <c r="B16" s="46" t="s">
        <v>6</v>
      </c>
    </row>
    <row r="17" spans="1:2" x14ac:dyDescent="0.2">
      <c r="A17" s="45" t="s">
        <v>130</v>
      </c>
      <c r="B17" s="46" t="s">
        <v>582</v>
      </c>
    </row>
    <row r="18" spans="1:2" x14ac:dyDescent="0.2">
      <c r="A18" s="45" t="s">
        <v>7</v>
      </c>
      <c r="B18" s="46" t="s">
        <v>583</v>
      </c>
    </row>
    <row r="19" spans="1:2" x14ac:dyDescent="0.2">
      <c r="A19" s="45" t="s">
        <v>8</v>
      </c>
      <c r="B19" s="46" t="s">
        <v>129</v>
      </c>
    </row>
    <row r="20" spans="1:2" x14ac:dyDescent="0.2">
      <c r="A20" s="45" t="s">
        <v>9</v>
      </c>
      <c r="B20" s="46" t="s">
        <v>10</v>
      </c>
    </row>
    <row r="21" spans="1:2" x14ac:dyDescent="0.2">
      <c r="A21" s="45" t="s">
        <v>11</v>
      </c>
      <c r="B21" s="46" t="s">
        <v>12</v>
      </c>
    </row>
    <row r="22" spans="1:2" x14ac:dyDescent="0.2">
      <c r="A22" s="45" t="s">
        <v>13</v>
      </c>
      <c r="B22" s="46" t="s">
        <v>14</v>
      </c>
    </row>
    <row r="23" spans="1:2" x14ac:dyDescent="0.2">
      <c r="A23" s="45" t="s">
        <v>15</v>
      </c>
      <c r="B23" s="46" t="s">
        <v>16</v>
      </c>
    </row>
    <row r="24" spans="1:2" x14ac:dyDescent="0.2">
      <c r="A24" s="45" t="s">
        <v>17</v>
      </c>
      <c r="B24" s="46" t="s">
        <v>584</v>
      </c>
    </row>
    <row r="25" spans="1:2" x14ac:dyDescent="0.2">
      <c r="A25" s="45" t="s">
        <v>18</v>
      </c>
      <c r="B25" s="46" t="s">
        <v>19</v>
      </c>
    </row>
    <row r="26" spans="1:2" s="93" customFormat="1" x14ac:dyDescent="0.2">
      <c r="A26" s="45" t="s">
        <v>20</v>
      </c>
      <c r="B26" s="46" t="s">
        <v>182</v>
      </c>
    </row>
    <row r="27" spans="1:2" x14ac:dyDescent="0.2">
      <c r="A27" s="45" t="s">
        <v>21</v>
      </c>
      <c r="B27" s="46" t="s">
        <v>22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623</v>
      </c>
    </row>
    <row r="41" spans="1:2" ht="12" thickBot="1" x14ac:dyDescent="0.25">
      <c r="A41" s="11"/>
      <c r="B41" s="12"/>
    </row>
    <row r="44" spans="1:2" x14ac:dyDescent="0.2">
      <c r="B44" s="93" t="s">
        <v>624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10" location="ACT!A8" display="ACT-01"/>
    <hyperlink ref="A11" location="ACT!A56" display="ACT-02"/>
    <hyperlink ref="A12" location="ACT!A71" display="ACT-03"/>
    <hyperlink ref="A13" location="ACT!A96" display="ACT-04"/>
    <hyperlink ref="A14" location="ESF!A6" display="ESF-01"/>
    <hyperlink ref="A15" location="ESF!A13" display="ESF-02"/>
    <hyperlink ref="A16" location="ESF!A18" display="ESF-03"/>
    <hyperlink ref="A17" location="ESF!A30" display="ESF-04"/>
    <hyperlink ref="A18" location="ESF!A39" display="ESF-05"/>
    <hyperlink ref="A19" location="ESF!A44" display="ESF-06"/>
    <hyperlink ref="A20" location="ESF!A48" display="ESF-07"/>
    <hyperlink ref="A21" location="ESF!A52" display="ESF-08"/>
    <hyperlink ref="A22" location="ESF!A72" display="ESF-09"/>
    <hyperlink ref="A23" location="ESF!A88" display="ESF-10"/>
    <hyperlink ref="A24" location="ESF!A94" display="ESF-11"/>
    <hyperlink ref="A25" location="ESF!A108" display="ESF-12"/>
    <hyperlink ref="A26" location="ESF!A125" display="ESF-13"/>
    <hyperlink ref="A27" location="ESF!A142" display="ESF-14"/>
    <hyperlink ref="B10" location="ACT!A8" display="INGRESOS DE GESTION"/>
    <hyperlink ref="B11" location="ACT!A56" display="PARTICIPACIONES, APORTACIONES, CONVENIOS, INCENTIVOS…"/>
    <hyperlink ref="B12" location="ACT!A71" display="OTROS INGRESOS Y BENEFICIOS"/>
    <hyperlink ref="B13" location="ACT!A96" display="GASTOS Y OTRAS PERDIDAS"/>
    <hyperlink ref="B14" location="ESF!A6" display="FONDOS CON AFECTACIÓN ESPECÍFICA E INVERSIONES FINANCIERAS"/>
    <hyperlink ref="B15" location="ESF!A13" display="CONTRIBUCIONES POR RECUPERAR"/>
    <hyperlink ref="B16" location="ESF!A18" display="CONTRIBUCIONES POR RECUPERAR CORTO PLAZO"/>
    <hyperlink ref="B17" location="ESF!A30" display="BIENES DISPONIBLES PARA SU TRANSFORMACIÓN ESTIMACIONES Y DETERIOROS (INVENTARIOS)"/>
    <hyperlink ref="B18" location="ESF!A39" display="ALMACENES"/>
    <hyperlink ref="B19" location="ESF!A44" display="FIDEICOMISOS, MANDATOS Y CONTRATOS ANÁLOGOS"/>
    <hyperlink ref="B20" location="ESF!A48" display="PARTICIPACIONES Y APORTACIONES DE CAPITAL"/>
    <hyperlink ref="B21" location="ESF!A52" display="BIENES MUEBLES E INMUEBLES"/>
    <hyperlink ref="B22" location="ESF!A72" display="INTANGIBLES Y DIFERIDOS"/>
    <hyperlink ref="B23" location="ESF!A88" display="ESTIMACIONES Y DETERIOROS"/>
    <hyperlink ref="B24" location="ESF!A94" display="OTROS ACTIVOS"/>
    <hyperlink ref="B25" location="ESF!A108" display="CUENTAS Y DOCUMENTOS POR PAGAR"/>
    <hyperlink ref="B26" location="ESF!A125" display="FONDOS Y BIENES DE TERCEROS"/>
    <hyperlink ref="B27" location="ESF!A142" display="OTROS PASIVOS CIRCULANTE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showGridLines="0" workbookViewId="0">
      <selection sqref="A1:C20"/>
    </sheetView>
  </sheetViews>
  <sheetFormatPr baseColWidth="10" defaultColWidth="11.42578125" defaultRowHeight="11.25" x14ac:dyDescent="0.2"/>
  <cols>
    <col min="1" max="1" width="3.42578125" style="39" customWidth="1"/>
    <col min="2" max="2" width="63.140625" style="39" customWidth="1"/>
    <col min="3" max="3" width="17.5703125" style="39" customWidth="1"/>
    <col min="4" max="16384" width="11.42578125" style="39"/>
  </cols>
  <sheetData>
    <row r="1" spans="1:3" s="37" customFormat="1" ht="18" customHeight="1" x14ac:dyDescent="0.25">
      <c r="A1" s="184" t="s">
        <v>667</v>
      </c>
      <c r="B1" s="185"/>
      <c r="C1" s="186"/>
    </row>
    <row r="2" spans="1:3" s="37" customFormat="1" ht="18" customHeight="1" x14ac:dyDescent="0.25">
      <c r="A2" s="187" t="s">
        <v>612</v>
      </c>
      <c r="B2" s="188"/>
      <c r="C2" s="189"/>
    </row>
    <row r="3" spans="1:3" s="37" customFormat="1" ht="18" customHeight="1" x14ac:dyDescent="0.25">
      <c r="A3" s="187" t="s">
        <v>668</v>
      </c>
      <c r="B3" s="190"/>
      <c r="C3" s="189"/>
    </row>
    <row r="4" spans="1:3" s="40" customFormat="1" ht="18" customHeight="1" x14ac:dyDescent="0.2">
      <c r="A4" s="191" t="s">
        <v>613</v>
      </c>
      <c r="B4" s="192"/>
      <c r="C4" s="193"/>
    </row>
    <row r="5" spans="1:3" s="38" customFormat="1" x14ac:dyDescent="0.2">
      <c r="A5" s="58" t="s">
        <v>520</v>
      </c>
      <c r="B5" s="58"/>
      <c r="C5" s="143">
        <v>72650017.590000004</v>
      </c>
    </row>
    <row r="6" spans="1:3" x14ac:dyDescent="0.2">
      <c r="A6" s="59"/>
      <c r="B6" s="60"/>
      <c r="C6" s="61"/>
    </row>
    <row r="7" spans="1:3" x14ac:dyDescent="0.2">
      <c r="A7" s="68" t="s">
        <v>521</v>
      </c>
      <c r="B7" s="68"/>
      <c r="C7" s="144">
        <f>SUM(C8:C13)</f>
        <v>-8.09</v>
      </c>
    </row>
    <row r="8" spans="1:3" x14ac:dyDescent="0.2">
      <c r="A8" s="76" t="s">
        <v>522</v>
      </c>
      <c r="B8" s="75" t="s">
        <v>341</v>
      </c>
      <c r="C8" s="145">
        <v>0</v>
      </c>
    </row>
    <row r="9" spans="1:3" x14ac:dyDescent="0.2">
      <c r="A9" s="62" t="s">
        <v>523</v>
      </c>
      <c r="B9" s="63" t="s">
        <v>532</v>
      </c>
      <c r="C9" s="145">
        <v>0</v>
      </c>
    </row>
    <row r="10" spans="1:3" x14ac:dyDescent="0.2">
      <c r="A10" s="62" t="s">
        <v>524</v>
      </c>
      <c r="B10" s="63" t="s">
        <v>349</v>
      </c>
      <c r="C10" s="145">
        <v>0</v>
      </c>
    </row>
    <row r="11" spans="1:3" x14ac:dyDescent="0.2">
      <c r="A11" s="62" t="s">
        <v>525</v>
      </c>
      <c r="B11" s="63" t="s">
        <v>350</v>
      </c>
      <c r="C11" s="145">
        <v>0</v>
      </c>
    </row>
    <row r="12" spans="1:3" x14ac:dyDescent="0.2">
      <c r="A12" s="62" t="s">
        <v>526</v>
      </c>
      <c r="B12" s="63" t="s">
        <v>351</v>
      </c>
      <c r="C12" s="145">
        <v>0</v>
      </c>
    </row>
    <row r="13" spans="1:3" x14ac:dyDescent="0.2">
      <c r="A13" s="64" t="s">
        <v>527</v>
      </c>
      <c r="B13" s="65" t="s">
        <v>528</v>
      </c>
      <c r="C13" s="145">
        <v>-8.09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4">
        <f>SUM(C16:C18)</f>
        <v>0</v>
      </c>
    </row>
    <row r="16" spans="1:3" x14ac:dyDescent="0.2">
      <c r="A16" s="69">
        <v>3.1</v>
      </c>
      <c r="B16" s="63" t="s">
        <v>531</v>
      </c>
      <c r="C16" s="145">
        <v>0</v>
      </c>
    </row>
    <row r="17" spans="1:3" x14ac:dyDescent="0.2">
      <c r="A17" s="70">
        <v>3.2</v>
      </c>
      <c r="B17" s="63" t="s">
        <v>529</v>
      </c>
      <c r="C17" s="145">
        <v>0</v>
      </c>
    </row>
    <row r="18" spans="1:3" x14ac:dyDescent="0.2">
      <c r="A18" s="70">
        <v>3.3</v>
      </c>
      <c r="B18" s="65" t="s">
        <v>530</v>
      </c>
      <c r="C18" s="146">
        <v>0</v>
      </c>
    </row>
    <row r="19" spans="1:3" x14ac:dyDescent="0.2">
      <c r="A19" s="59"/>
      <c r="B19" s="71"/>
      <c r="C19" s="72"/>
    </row>
    <row r="20" spans="1:3" x14ac:dyDescent="0.2">
      <c r="A20" s="73" t="s">
        <v>659</v>
      </c>
      <c r="B20" s="73"/>
      <c r="C20" s="143">
        <f>C5+C7-C15</f>
        <v>72650009.5</v>
      </c>
    </row>
    <row r="22" spans="1:3" x14ac:dyDescent="0.2">
      <c r="A22" s="39" t="s">
        <v>624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94"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1"/>
  <sheetViews>
    <sheetView showGridLines="0" workbookViewId="0">
      <selection sqref="A1:C39"/>
    </sheetView>
  </sheetViews>
  <sheetFormatPr baseColWidth="10" defaultColWidth="11.42578125" defaultRowHeight="11.25" x14ac:dyDescent="0.2"/>
  <cols>
    <col min="1" max="1" width="3.5703125" style="39" customWidth="1"/>
    <col min="2" max="2" width="62.140625" style="39" customWidth="1"/>
    <col min="3" max="3" width="17.5703125" style="39" customWidth="1"/>
    <col min="4" max="16384" width="11.42578125" style="39"/>
  </cols>
  <sheetData>
    <row r="1" spans="1:3" s="41" customFormat="1" ht="18.95" customHeight="1" x14ac:dyDescent="0.25">
      <c r="A1" s="194" t="s">
        <v>667</v>
      </c>
      <c r="B1" s="195"/>
      <c r="C1" s="196"/>
    </row>
    <row r="2" spans="1:3" s="41" customFormat="1" ht="18.95" customHeight="1" x14ac:dyDescent="0.25">
      <c r="A2" s="197" t="s">
        <v>614</v>
      </c>
      <c r="B2" s="198"/>
      <c r="C2" s="199"/>
    </row>
    <row r="3" spans="1:3" s="41" customFormat="1" ht="18.95" customHeight="1" x14ac:dyDescent="0.25">
      <c r="A3" s="197" t="s">
        <v>668</v>
      </c>
      <c r="B3" s="200"/>
      <c r="C3" s="199"/>
    </row>
    <row r="4" spans="1:3" s="42" customFormat="1" x14ac:dyDescent="0.2">
      <c r="A4" s="191" t="s">
        <v>613</v>
      </c>
      <c r="B4" s="192"/>
      <c r="C4" s="193"/>
    </row>
    <row r="5" spans="1:3" x14ac:dyDescent="0.2">
      <c r="A5" s="84" t="s">
        <v>533</v>
      </c>
      <c r="B5" s="58"/>
      <c r="C5" s="147">
        <v>51273666.909999996</v>
      </c>
    </row>
    <row r="6" spans="1:3" x14ac:dyDescent="0.2">
      <c r="A6" s="78"/>
      <c r="B6" s="60"/>
      <c r="C6" s="79"/>
    </row>
    <row r="7" spans="1:3" x14ac:dyDescent="0.2">
      <c r="A7" s="68" t="s">
        <v>534</v>
      </c>
      <c r="B7" s="80"/>
      <c r="C7" s="144">
        <f>SUM(C8:C28)</f>
        <v>18378137.890000001</v>
      </c>
    </row>
    <row r="8" spans="1:3" x14ac:dyDescent="0.2">
      <c r="A8" s="126">
        <v>2.1</v>
      </c>
      <c r="B8" s="85" t="s">
        <v>369</v>
      </c>
      <c r="C8" s="148">
        <v>0</v>
      </c>
    </row>
    <row r="9" spans="1:3" x14ac:dyDescent="0.2">
      <c r="A9" s="126">
        <v>2.2000000000000002</v>
      </c>
      <c r="B9" s="85" t="s">
        <v>366</v>
      </c>
      <c r="C9" s="148">
        <v>0</v>
      </c>
    </row>
    <row r="10" spans="1:3" x14ac:dyDescent="0.2">
      <c r="A10" s="90">
        <v>2.2999999999999998</v>
      </c>
      <c r="B10" s="77" t="s">
        <v>236</v>
      </c>
      <c r="C10" s="148">
        <v>10583912.619999999</v>
      </c>
    </row>
    <row r="11" spans="1:3" x14ac:dyDescent="0.2">
      <c r="A11" s="90">
        <v>2.4</v>
      </c>
      <c r="B11" s="77" t="s">
        <v>237</v>
      </c>
      <c r="C11" s="148">
        <v>83453.600000000006</v>
      </c>
    </row>
    <row r="12" spans="1:3" x14ac:dyDescent="0.2">
      <c r="A12" s="90">
        <v>2.5</v>
      </c>
      <c r="B12" s="77" t="s">
        <v>238</v>
      </c>
      <c r="C12" s="148">
        <v>110532.52</v>
      </c>
    </row>
    <row r="13" spans="1:3" x14ac:dyDescent="0.2">
      <c r="A13" s="90">
        <v>2.6</v>
      </c>
      <c r="B13" s="77" t="s">
        <v>239</v>
      </c>
      <c r="C13" s="148">
        <v>0</v>
      </c>
    </row>
    <row r="14" spans="1:3" x14ac:dyDescent="0.2">
      <c r="A14" s="90">
        <v>2.7</v>
      </c>
      <c r="B14" s="77" t="s">
        <v>240</v>
      </c>
      <c r="C14" s="148">
        <v>0</v>
      </c>
    </row>
    <row r="15" spans="1:3" x14ac:dyDescent="0.2">
      <c r="A15" s="90">
        <v>2.8</v>
      </c>
      <c r="B15" s="77" t="s">
        <v>241</v>
      </c>
      <c r="C15" s="148">
        <v>1144132.18</v>
      </c>
    </row>
    <row r="16" spans="1:3" x14ac:dyDescent="0.2">
      <c r="A16" s="90">
        <v>2.9</v>
      </c>
      <c r="B16" s="77" t="s">
        <v>243</v>
      </c>
      <c r="C16" s="148">
        <v>0</v>
      </c>
    </row>
    <row r="17" spans="1:3" x14ac:dyDescent="0.2">
      <c r="A17" s="90" t="s">
        <v>535</v>
      </c>
      <c r="B17" s="77" t="s">
        <v>536</v>
      </c>
      <c r="C17" s="148">
        <v>0</v>
      </c>
    </row>
    <row r="18" spans="1:3" x14ac:dyDescent="0.2">
      <c r="A18" s="90" t="s">
        <v>561</v>
      </c>
      <c r="B18" s="77" t="s">
        <v>245</v>
      </c>
      <c r="C18" s="148">
        <v>0</v>
      </c>
    </row>
    <row r="19" spans="1:3" x14ac:dyDescent="0.2">
      <c r="A19" s="90" t="s">
        <v>562</v>
      </c>
      <c r="B19" s="77" t="s">
        <v>537</v>
      </c>
      <c r="C19" s="148">
        <v>1947019.31</v>
      </c>
    </row>
    <row r="20" spans="1:3" x14ac:dyDescent="0.2">
      <c r="A20" s="90" t="s">
        <v>563</v>
      </c>
      <c r="B20" s="77" t="s">
        <v>538</v>
      </c>
      <c r="C20" s="148">
        <v>4509087.66</v>
      </c>
    </row>
    <row r="21" spans="1:3" x14ac:dyDescent="0.2">
      <c r="A21" s="90" t="s">
        <v>564</v>
      </c>
      <c r="B21" s="77" t="s">
        <v>539</v>
      </c>
      <c r="C21" s="148">
        <v>0</v>
      </c>
    </row>
    <row r="22" spans="1:3" x14ac:dyDescent="0.2">
      <c r="A22" s="90" t="s">
        <v>540</v>
      </c>
      <c r="B22" s="77" t="s">
        <v>541</v>
      </c>
      <c r="C22" s="148">
        <v>0</v>
      </c>
    </row>
    <row r="23" spans="1:3" x14ac:dyDescent="0.2">
      <c r="A23" s="90" t="s">
        <v>542</v>
      </c>
      <c r="B23" s="77" t="s">
        <v>543</v>
      </c>
      <c r="C23" s="148">
        <v>0</v>
      </c>
    </row>
    <row r="24" spans="1:3" x14ac:dyDescent="0.2">
      <c r="A24" s="90" t="s">
        <v>544</v>
      </c>
      <c r="B24" s="77" t="s">
        <v>545</v>
      </c>
      <c r="C24" s="148">
        <v>0</v>
      </c>
    </row>
    <row r="25" spans="1:3" x14ac:dyDescent="0.2">
      <c r="A25" s="90" t="s">
        <v>546</v>
      </c>
      <c r="B25" s="77" t="s">
        <v>547</v>
      </c>
      <c r="C25" s="148">
        <v>0</v>
      </c>
    </row>
    <row r="26" spans="1:3" x14ac:dyDescent="0.2">
      <c r="A26" s="90" t="s">
        <v>548</v>
      </c>
      <c r="B26" s="77" t="s">
        <v>549</v>
      </c>
      <c r="C26" s="148">
        <v>0</v>
      </c>
    </row>
    <row r="27" spans="1:3" x14ac:dyDescent="0.2">
      <c r="A27" s="90" t="s">
        <v>550</v>
      </c>
      <c r="B27" s="77" t="s">
        <v>551</v>
      </c>
      <c r="C27" s="148">
        <v>0</v>
      </c>
    </row>
    <row r="28" spans="1:3" x14ac:dyDescent="0.2">
      <c r="A28" s="90" t="s">
        <v>552</v>
      </c>
      <c r="B28" s="85" t="s">
        <v>553</v>
      </c>
      <c r="C28" s="148">
        <v>0</v>
      </c>
    </row>
    <row r="29" spans="1:3" x14ac:dyDescent="0.2">
      <c r="A29" s="91"/>
      <c r="B29" s="86"/>
      <c r="C29" s="87"/>
    </row>
    <row r="30" spans="1:3" x14ac:dyDescent="0.2">
      <c r="A30" s="88" t="s">
        <v>554</v>
      </c>
      <c r="B30" s="89"/>
      <c r="C30" s="149">
        <f>SUM(C31:C37)</f>
        <v>0.02</v>
      </c>
    </row>
    <row r="31" spans="1:3" x14ac:dyDescent="0.2">
      <c r="A31" s="90" t="s">
        <v>555</v>
      </c>
      <c r="B31" s="77" t="s">
        <v>438</v>
      </c>
      <c r="C31" s="148">
        <v>0</v>
      </c>
    </row>
    <row r="32" spans="1:3" x14ac:dyDescent="0.2">
      <c r="A32" s="90" t="s">
        <v>556</v>
      </c>
      <c r="B32" s="77" t="s">
        <v>80</v>
      </c>
      <c r="C32" s="148">
        <v>0</v>
      </c>
    </row>
    <row r="33" spans="1:3" x14ac:dyDescent="0.2">
      <c r="A33" s="90" t="s">
        <v>557</v>
      </c>
      <c r="B33" s="77" t="s">
        <v>448</v>
      </c>
      <c r="C33" s="148">
        <v>0</v>
      </c>
    </row>
    <row r="34" spans="1:3" x14ac:dyDescent="0.2">
      <c r="A34" s="90" t="s">
        <v>558</v>
      </c>
      <c r="B34" s="77" t="s">
        <v>454</v>
      </c>
      <c r="C34" s="148">
        <v>0.02</v>
      </c>
    </row>
    <row r="35" spans="1:3" x14ac:dyDescent="0.2">
      <c r="A35" s="90" t="s">
        <v>559</v>
      </c>
      <c r="B35" s="77" t="s">
        <v>462</v>
      </c>
      <c r="C35" s="148">
        <v>0</v>
      </c>
    </row>
    <row r="36" spans="1:3" x14ac:dyDescent="0.2">
      <c r="A36" s="90" t="s">
        <v>662</v>
      </c>
      <c r="B36" s="77" t="s">
        <v>366</v>
      </c>
      <c r="C36" s="148">
        <v>0</v>
      </c>
    </row>
    <row r="37" spans="1:3" x14ac:dyDescent="0.2">
      <c r="A37" s="90" t="s">
        <v>663</v>
      </c>
      <c r="B37" s="85" t="s">
        <v>560</v>
      </c>
      <c r="C37" s="150">
        <v>0</v>
      </c>
    </row>
    <row r="38" spans="1:3" x14ac:dyDescent="0.2">
      <c r="A38" s="78"/>
      <c r="B38" s="81"/>
      <c r="C38" s="82"/>
    </row>
    <row r="39" spans="1:3" x14ac:dyDescent="0.2">
      <c r="A39" s="83" t="s">
        <v>660</v>
      </c>
      <c r="B39" s="58"/>
      <c r="C39" s="143">
        <f>C5-C7+C30</f>
        <v>32895529.039999995</v>
      </c>
    </row>
    <row r="41" spans="1:3" x14ac:dyDescent="0.2">
      <c r="A41" s="39" t="s">
        <v>624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topLeftCell="A3" workbookViewId="0">
      <selection activeCell="G41" sqref="G41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3.5703125" style="29" bestFit="1" customWidth="1"/>
    <col min="4" max="4" width="16.28515625" style="29" bestFit="1" customWidth="1"/>
    <col min="5" max="5" width="16.7109375" style="29" bestFit="1" customWidth="1"/>
    <col min="6" max="6" width="9.28515625" style="29" bestFit="1" customWidth="1"/>
    <col min="7" max="7" width="17.140625" style="29" bestFit="1" customWidth="1"/>
    <col min="8" max="8" width="9.28515625" style="29" bestFit="1" customWidth="1"/>
    <col min="9" max="9" width="11" style="29" bestFit="1" customWidth="1"/>
    <col min="10" max="10" width="14.140625" style="29" bestFit="1" customWidth="1"/>
    <col min="11" max="16384" width="9.140625" style="29"/>
  </cols>
  <sheetData>
    <row r="1" spans="1:10" ht="18.95" customHeight="1" x14ac:dyDescent="0.2">
      <c r="A1" s="183" t="s">
        <v>667</v>
      </c>
      <c r="B1" s="201"/>
      <c r="C1" s="201"/>
      <c r="D1" s="201"/>
      <c r="E1" s="201"/>
      <c r="F1" s="201"/>
      <c r="G1" s="27" t="s">
        <v>604</v>
      </c>
      <c r="H1" s="28">
        <v>2024</v>
      </c>
    </row>
    <row r="2" spans="1:10" ht="18.95" customHeight="1" x14ac:dyDescent="0.2">
      <c r="A2" s="183" t="s">
        <v>615</v>
      </c>
      <c r="B2" s="201"/>
      <c r="C2" s="201"/>
      <c r="D2" s="201"/>
      <c r="E2" s="201"/>
      <c r="F2" s="201"/>
      <c r="G2" s="27" t="s">
        <v>605</v>
      </c>
      <c r="H2" s="28" t="s">
        <v>607</v>
      </c>
    </row>
    <row r="3" spans="1:10" ht="18.95" customHeight="1" x14ac:dyDescent="0.2">
      <c r="A3" s="202" t="s">
        <v>668</v>
      </c>
      <c r="B3" s="203"/>
      <c r="C3" s="203"/>
      <c r="D3" s="203"/>
      <c r="E3" s="203"/>
      <c r="F3" s="203"/>
      <c r="G3" s="27" t="s">
        <v>606</v>
      </c>
      <c r="H3" s="28">
        <v>1</v>
      </c>
    </row>
    <row r="4" spans="1:10" x14ac:dyDescent="0.2">
      <c r="A4" s="30" t="s">
        <v>193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143</v>
      </c>
      <c r="B7" s="32" t="s">
        <v>486</v>
      </c>
      <c r="C7" s="32" t="s">
        <v>177</v>
      </c>
      <c r="D7" s="32" t="s">
        <v>487</v>
      </c>
      <c r="E7" s="32" t="s">
        <v>488</v>
      </c>
      <c r="F7" s="32" t="s">
        <v>176</v>
      </c>
      <c r="G7" s="32" t="s">
        <v>121</v>
      </c>
      <c r="H7" s="32" t="s">
        <v>179</v>
      </c>
      <c r="I7" s="32" t="s">
        <v>180</v>
      </c>
      <c r="J7" s="32" t="s">
        <v>181</v>
      </c>
    </row>
    <row r="8" spans="1:10" s="44" customFormat="1" x14ac:dyDescent="0.2">
      <c r="A8" s="43">
        <v>7000</v>
      </c>
      <c r="B8" s="44" t="s">
        <v>122</v>
      </c>
    </row>
    <row r="9" spans="1:10" x14ac:dyDescent="0.2">
      <c r="A9" s="29">
        <v>7110</v>
      </c>
      <c r="B9" s="29" t="s">
        <v>121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120</v>
      </c>
      <c r="C10" s="34">
        <v>0</v>
      </c>
      <c r="D10" s="34">
        <v>0</v>
      </c>
      <c r="E10" s="34">
        <v>0</v>
      </c>
      <c r="F10" s="34">
        <f t="shared" ref="F10:F33" si="0">C10+D10+E10</f>
        <v>0</v>
      </c>
    </row>
    <row r="11" spans="1:10" x14ac:dyDescent="0.2">
      <c r="A11" s="29">
        <v>7130</v>
      </c>
      <c r="B11" s="29" t="s">
        <v>119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118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117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116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115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114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113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112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111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110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109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108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107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106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105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104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103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102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101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100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99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98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97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96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94</v>
      </c>
    </row>
    <row r="36" spans="1:6" x14ac:dyDescent="0.2">
      <c r="C36" s="34"/>
      <c r="D36" s="34"/>
      <c r="E36" s="34"/>
      <c r="F36" s="34"/>
    </row>
    <row r="37" spans="1:6" x14ac:dyDescent="0.2">
      <c r="B37" s="184" t="str">
        <f>A1</f>
        <v>UNIVERSIDAD TECNOLOGICA DE LEON</v>
      </c>
      <c r="C37" s="186"/>
      <c r="D37" s="34"/>
      <c r="E37" s="34"/>
      <c r="F37" s="34"/>
    </row>
    <row r="38" spans="1:6" x14ac:dyDescent="0.2">
      <c r="B38" s="187" t="s">
        <v>664</v>
      </c>
      <c r="C38" s="189"/>
      <c r="D38" s="34"/>
      <c r="E38" s="34"/>
      <c r="F38" s="34"/>
    </row>
    <row r="39" spans="1:6" x14ac:dyDescent="0.2">
      <c r="B39" s="187" t="str">
        <f>A3</f>
        <v>Correspondiente del 1 de Enero al 31 de Marzo de 2024</v>
      </c>
      <c r="C39" s="189"/>
      <c r="D39" s="34"/>
      <c r="E39" s="34"/>
      <c r="F39" s="34"/>
    </row>
    <row r="40" spans="1:6" x14ac:dyDescent="0.2">
      <c r="B40" s="168"/>
      <c r="C40" s="169"/>
      <c r="D40" s="34"/>
      <c r="E40" s="34"/>
      <c r="F40" s="34"/>
    </row>
    <row r="41" spans="1:6" x14ac:dyDescent="0.2">
      <c r="B41" s="170" t="s">
        <v>486</v>
      </c>
      <c r="C41" s="177">
        <f>H1</f>
        <v>2024</v>
      </c>
      <c r="D41" s="34"/>
      <c r="E41" s="34"/>
      <c r="F41" s="34"/>
    </row>
    <row r="42" spans="1:6" x14ac:dyDescent="0.2">
      <c r="B42" s="171" t="s">
        <v>93</v>
      </c>
      <c r="C42" s="172">
        <v>241613872.27000001</v>
      </c>
      <c r="D42" s="34"/>
      <c r="E42" s="34"/>
      <c r="F42" s="34"/>
    </row>
    <row r="43" spans="1:6" x14ac:dyDescent="0.2">
      <c r="B43" s="171" t="s">
        <v>92</v>
      </c>
      <c r="C43" s="172">
        <v>-169679553.83000001</v>
      </c>
      <c r="D43" s="34"/>
      <c r="E43" s="34"/>
      <c r="F43" s="34"/>
    </row>
    <row r="44" spans="1:6" x14ac:dyDescent="0.2">
      <c r="B44" s="171" t="s">
        <v>91</v>
      </c>
      <c r="C44" s="172">
        <v>715699.15</v>
      </c>
      <c r="D44" s="34"/>
      <c r="E44" s="34"/>
      <c r="F44" s="34"/>
    </row>
    <row r="45" spans="1:6" x14ac:dyDescent="0.2">
      <c r="B45" s="171" t="s">
        <v>90</v>
      </c>
      <c r="C45" s="172">
        <v>0</v>
      </c>
      <c r="D45" s="34"/>
      <c r="E45" s="34"/>
      <c r="F45" s="34"/>
    </row>
    <row r="46" spans="1:6" x14ac:dyDescent="0.2">
      <c r="B46" s="171" t="s">
        <v>89</v>
      </c>
      <c r="C46" s="172">
        <v>-72650017.590000004</v>
      </c>
      <c r="D46" s="34"/>
      <c r="E46" s="34"/>
      <c r="F46" s="34"/>
    </row>
    <row r="47" spans="1:6" x14ac:dyDescent="0.2">
      <c r="B47" s="173"/>
      <c r="C47" s="174"/>
      <c r="D47" s="34"/>
      <c r="E47" s="34"/>
      <c r="F47" s="34"/>
    </row>
    <row r="48" spans="1:6" x14ac:dyDescent="0.2">
      <c r="B48" s="184" t="str">
        <f>A1</f>
        <v>UNIVERSIDAD TECNOLOGICA DE LEON</v>
      </c>
      <c r="C48" s="186"/>
    </row>
    <row r="49" spans="2:3" x14ac:dyDescent="0.2">
      <c r="B49" s="187" t="s">
        <v>665</v>
      </c>
      <c r="C49" s="189"/>
    </row>
    <row r="50" spans="2:3" x14ac:dyDescent="0.2">
      <c r="B50" s="187" t="str">
        <f>A3</f>
        <v>Correspondiente del 1 de Enero al 31 de Marzo de 2024</v>
      </c>
      <c r="C50" s="189"/>
    </row>
    <row r="51" spans="2:3" x14ac:dyDescent="0.2">
      <c r="B51" s="168"/>
      <c r="C51" s="169"/>
    </row>
    <row r="52" spans="2:3" x14ac:dyDescent="0.2">
      <c r="B52" s="175" t="s">
        <v>486</v>
      </c>
      <c r="C52" s="177">
        <f>H1</f>
        <v>2024</v>
      </c>
    </row>
    <row r="53" spans="2:3" x14ac:dyDescent="0.2">
      <c r="B53" s="171" t="s">
        <v>88</v>
      </c>
      <c r="C53" s="176">
        <v>-241613872.27000001</v>
      </c>
    </row>
    <row r="54" spans="2:3" x14ac:dyDescent="0.2">
      <c r="B54" s="171" t="s">
        <v>87</v>
      </c>
      <c r="C54" s="176">
        <v>187105607.83000001</v>
      </c>
    </row>
    <row r="55" spans="2:3" x14ac:dyDescent="0.2">
      <c r="B55" s="171" t="s">
        <v>666</v>
      </c>
      <c r="C55" s="176">
        <v>-23172951.739999998</v>
      </c>
    </row>
    <row r="56" spans="2:3" x14ac:dyDescent="0.2">
      <c r="B56" s="171" t="s">
        <v>86</v>
      </c>
      <c r="C56" s="176">
        <v>26407549.27</v>
      </c>
    </row>
    <row r="57" spans="2:3" x14ac:dyDescent="0.2">
      <c r="B57" s="171" t="s">
        <v>85</v>
      </c>
      <c r="C57" s="176">
        <v>0</v>
      </c>
    </row>
    <row r="58" spans="2:3" x14ac:dyDescent="0.2">
      <c r="B58" s="171" t="s">
        <v>84</v>
      </c>
      <c r="C58" s="176">
        <v>82015.48</v>
      </c>
    </row>
    <row r="59" spans="2:3" x14ac:dyDescent="0.2">
      <c r="B59" s="171" t="s">
        <v>83</v>
      </c>
      <c r="C59" s="176">
        <v>51191651.43</v>
      </c>
    </row>
    <row r="61" spans="2:3" x14ac:dyDescent="0.2">
      <c r="B61" s="167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B39:C39"/>
    <mergeCell ref="B48:C48"/>
    <mergeCell ref="B49:C49"/>
    <mergeCell ref="B50:C50"/>
    <mergeCell ref="A1:F1"/>
    <mergeCell ref="A2:F2"/>
    <mergeCell ref="A3:F3"/>
    <mergeCell ref="B37:C37"/>
    <mergeCell ref="B38:C38"/>
  </mergeCells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>
      <selection activeCell="B13" sqref="B13:E13"/>
    </sheetView>
  </sheetViews>
  <sheetFormatPr baseColWidth="10" defaultColWidth="0" defaultRowHeight="11.25" x14ac:dyDescent="0.2"/>
  <cols>
    <col min="1" max="1" width="30.42578125" style="3" customWidth="1"/>
    <col min="2" max="2" width="42.140625" style="3" customWidth="1"/>
    <col min="3" max="3" width="18.570312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5703125" style="3" hidden="1" customWidth="1"/>
    <col min="9" max="16384" width="11.42578125" style="3" hidden="1"/>
  </cols>
  <sheetData>
    <row r="1" spans="1:8" ht="15" customHeight="1" x14ac:dyDescent="0.2">
      <c r="B1" s="113" t="s">
        <v>50</v>
      </c>
      <c r="C1" s="114"/>
      <c r="D1" s="114"/>
      <c r="E1" s="115"/>
    </row>
    <row r="2" spans="1:8" ht="15" customHeight="1" x14ac:dyDescent="0.2">
      <c r="A2" s="2" t="s">
        <v>31</v>
      </c>
    </row>
    <row r="3" spans="1:8" x14ac:dyDescent="0.2">
      <c r="A3" s="1"/>
    </row>
    <row r="4" spans="1:8" s="117" customFormat="1" x14ac:dyDescent="0.2">
      <c r="A4" s="116" t="s">
        <v>33</v>
      </c>
    </row>
    <row r="5" spans="1:8" s="117" customFormat="1" ht="39.950000000000003" customHeight="1" x14ac:dyDescent="0.2">
      <c r="A5" s="204" t="s">
        <v>34</v>
      </c>
      <c r="B5" s="204"/>
      <c r="C5" s="204"/>
      <c r="D5" s="204"/>
      <c r="E5" s="204"/>
      <c r="H5" s="118"/>
    </row>
    <row r="6" spans="1:8" s="117" customFormat="1" x14ac:dyDescent="0.2">
      <c r="A6" s="119"/>
      <c r="B6" s="119"/>
      <c r="C6" s="119"/>
      <c r="D6" s="119"/>
      <c r="H6" s="118"/>
    </row>
    <row r="7" spans="1:8" s="117" customFormat="1" ht="12.75" x14ac:dyDescent="0.2">
      <c r="A7" s="118" t="s">
        <v>35</v>
      </c>
      <c r="B7" s="118"/>
      <c r="C7" s="118"/>
      <c r="D7" s="118"/>
    </row>
    <row r="8" spans="1:8" s="117" customFormat="1" x14ac:dyDescent="0.2">
      <c r="A8" s="118"/>
      <c r="B8" s="118"/>
      <c r="C8" s="118"/>
      <c r="D8" s="118"/>
    </row>
    <row r="9" spans="1:8" s="117" customFormat="1" x14ac:dyDescent="0.2">
      <c r="A9" s="132" t="s">
        <v>122</v>
      </c>
      <c r="B9" s="118"/>
      <c r="C9" s="118"/>
      <c r="D9" s="118"/>
    </row>
    <row r="10" spans="1:8" s="117" customFormat="1" ht="26.1" customHeight="1" x14ac:dyDescent="0.2">
      <c r="A10" s="120" t="s">
        <v>591</v>
      </c>
      <c r="B10" s="205" t="s">
        <v>36</v>
      </c>
      <c r="C10" s="205"/>
      <c r="D10" s="205"/>
      <c r="E10" s="205"/>
    </row>
    <row r="11" spans="1:8" s="117" customFormat="1" ht="12.95" customHeight="1" x14ac:dyDescent="0.2">
      <c r="A11" s="121" t="s">
        <v>592</v>
      </c>
      <c r="B11" s="122" t="s">
        <v>37</v>
      </c>
      <c r="C11" s="122"/>
      <c r="D11" s="122"/>
      <c r="E11" s="122"/>
    </row>
    <row r="12" spans="1:8" s="117" customFormat="1" ht="26.1" customHeight="1" x14ac:dyDescent="0.2">
      <c r="A12" s="121" t="s">
        <v>593</v>
      </c>
      <c r="B12" s="205" t="s">
        <v>38</v>
      </c>
      <c r="C12" s="205"/>
      <c r="D12" s="205"/>
      <c r="E12" s="205"/>
    </row>
    <row r="13" spans="1:8" s="117" customFormat="1" ht="26.1" customHeight="1" x14ac:dyDescent="0.2">
      <c r="A13" s="121" t="s">
        <v>594</v>
      </c>
      <c r="B13" s="205" t="s">
        <v>39</v>
      </c>
      <c r="C13" s="205"/>
      <c r="D13" s="205"/>
      <c r="E13" s="205"/>
    </row>
    <row r="14" spans="1:8" s="117" customFormat="1" ht="11.25" customHeight="1" x14ac:dyDescent="0.2">
      <c r="A14" s="123"/>
      <c r="B14" s="124"/>
      <c r="C14" s="124"/>
      <c r="D14" s="124"/>
      <c r="E14" s="124"/>
    </row>
    <row r="15" spans="1:8" s="117" customFormat="1" ht="39" customHeight="1" x14ac:dyDescent="0.2">
      <c r="A15" s="120" t="s">
        <v>595</v>
      </c>
      <c r="B15" s="122" t="s">
        <v>40</v>
      </c>
    </row>
    <row r="16" spans="1:8" s="117" customFormat="1" ht="12.95" customHeight="1" x14ac:dyDescent="0.2">
      <c r="A16" s="121" t="s">
        <v>596</v>
      </c>
    </row>
    <row r="17" spans="1:4" s="117" customFormat="1" ht="12.95" customHeight="1" x14ac:dyDescent="0.2">
      <c r="A17" s="122"/>
    </row>
    <row r="18" spans="1:4" s="117" customFormat="1" ht="12.95" customHeight="1" x14ac:dyDescent="0.2">
      <c r="A18" s="132" t="s">
        <v>94</v>
      </c>
    </row>
    <row r="19" spans="1:4" s="117" customFormat="1" ht="12.95" customHeight="1" x14ac:dyDescent="0.2">
      <c r="A19" s="125" t="s">
        <v>597</v>
      </c>
    </row>
    <row r="20" spans="1:4" s="117" customFormat="1" ht="12.95" customHeight="1" x14ac:dyDescent="0.2">
      <c r="A20" s="125" t="s">
        <v>598</v>
      </c>
    </row>
    <row r="21" spans="1:4" s="117" customFormat="1" x14ac:dyDescent="0.2">
      <c r="A21" s="118"/>
    </row>
    <row r="22" spans="1:4" s="117" customFormat="1" x14ac:dyDescent="0.2">
      <c r="A22" s="118" t="s">
        <v>515</v>
      </c>
      <c r="B22" s="118"/>
      <c r="C22" s="118"/>
      <c r="D22" s="118"/>
    </row>
    <row r="23" spans="1:4" s="117" customFormat="1" x14ac:dyDescent="0.2">
      <c r="A23" s="118" t="s">
        <v>516</v>
      </c>
      <c r="B23" s="118"/>
      <c r="C23" s="118"/>
      <c r="D23" s="118"/>
    </row>
    <row r="24" spans="1:4" s="117" customFormat="1" x14ac:dyDescent="0.2">
      <c r="A24" s="118" t="s">
        <v>517</v>
      </c>
      <c r="B24" s="118"/>
      <c r="C24" s="118"/>
      <c r="D24" s="118"/>
    </row>
    <row r="25" spans="1:4" s="117" customFormat="1" x14ac:dyDescent="0.2">
      <c r="A25" s="118" t="s">
        <v>518</v>
      </c>
      <c r="B25" s="118"/>
      <c r="C25" s="118"/>
      <c r="D25" s="118"/>
    </row>
    <row r="26" spans="1:4" s="117" customFormat="1" x14ac:dyDescent="0.2">
      <c r="A26" s="118" t="s">
        <v>519</v>
      </c>
      <c r="B26" s="118"/>
      <c r="C26" s="118"/>
      <c r="D26" s="118"/>
    </row>
    <row r="27" spans="1:4" s="117" customFormat="1" x14ac:dyDescent="0.2">
      <c r="A27" s="118"/>
      <c r="B27" s="118"/>
      <c r="C27" s="118"/>
      <c r="D27" s="118"/>
    </row>
    <row r="28" spans="1:4" s="117" customFormat="1" ht="12" x14ac:dyDescent="0.2">
      <c r="A28" s="123" t="s">
        <v>95</v>
      </c>
      <c r="B28" s="118"/>
      <c r="C28" s="118"/>
      <c r="D28" s="118"/>
    </row>
    <row r="29" spans="1:4" s="117" customFormat="1" x14ac:dyDescent="0.2">
      <c r="A29" s="118"/>
      <c r="B29" s="118"/>
      <c r="C29" s="118"/>
      <c r="D29" s="118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10"/>
  <sheetViews>
    <sheetView tabSelected="1" topLeftCell="A561" zoomScaleNormal="100" workbookViewId="0">
      <selection activeCell="F561" sqref="F561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5703125" style="20" customWidth="1"/>
    <col min="5" max="5" width="16.5703125" style="20" customWidth="1"/>
    <col min="6" max="8" width="9.140625" style="20"/>
    <col min="9" max="9" width="11.85546875" style="20" bestFit="1" customWidth="1"/>
    <col min="10" max="16384" width="9.140625" style="20"/>
  </cols>
  <sheetData>
    <row r="1" spans="1:5" s="26" customFormat="1" ht="18.95" customHeight="1" x14ac:dyDescent="0.25">
      <c r="A1" s="179" t="s">
        <v>667</v>
      </c>
      <c r="B1" s="179"/>
      <c r="C1" s="179"/>
      <c r="D1" s="14" t="s">
        <v>604</v>
      </c>
      <c r="E1" s="25">
        <v>2024</v>
      </c>
    </row>
    <row r="2" spans="1:5" s="16" customFormat="1" ht="18.95" customHeight="1" x14ac:dyDescent="0.25">
      <c r="A2" s="179" t="s">
        <v>609</v>
      </c>
      <c r="B2" s="179"/>
      <c r="C2" s="179"/>
      <c r="D2" s="14" t="s">
        <v>605</v>
      </c>
      <c r="E2" s="25" t="s">
        <v>607</v>
      </c>
    </row>
    <row r="3" spans="1:5" s="16" customFormat="1" ht="18.95" customHeight="1" x14ac:dyDescent="0.25">
      <c r="A3" s="179" t="s">
        <v>668</v>
      </c>
      <c r="B3" s="179"/>
      <c r="C3" s="179"/>
      <c r="D3" s="14" t="s">
        <v>606</v>
      </c>
      <c r="E3" s="25">
        <v>1</v>
      </c>
    </row>
    <row r="4" spans="1:5" x14ac:dyDescent="0.2">
      <c r="A4" s="18" t="s">
        <v>193</v>
      </c>
      <c r="B4" s="19"/>
      <c r="C4" s="19"/>
      <c r="D4" s="19"/>
      <c r="E4" s="19"/>
    </row>
    <row r="6" spans="1:5" x14ac:dyDescent="0.2">
      <c r="A6" s="94" t="s">
        <v>566</v>
      </c>
      <c r="B6" s="47"/>
      <c r="C6" s="47"/>
      <c r="D6" s="47"/>
      <c r="E6" s="47"/>
    </row>
    <row r="7" spans="1:5" x14ac:dyDescent="0.2">
      <c r="A7" s="48" t="s">
        <v>143</v>
      </c>
      <c r="B7" s="48" t="s">
        <v>140</v>
      </c>
      <c r="C7" s="48" t="s">
        <v>141</v>
      </c>
      <c r="D7" s="48" t="s">
        <v>302</v>
      </c>
      <c r="E7" s="48"/>
    </row>
    <row r="8" spans="1:5" x14ac:dyDescent="0.2">
      <c r="A8" s="50">
        <v>4100</v>
      </c>
      <c r="B8" s="51" t="s">
        <v>303</v>
      </c>
      <c r="C8" s="55">
        <f>SUM(C9+C19+C25+C28+C34+C37+C46)</f>
        <v>10142640.01</v>
      </c>
      <c r="D8" s="92"/>
      <c r="E8" s="49"/>
    </row>
    <row r="9" spans="1:5" x14ac:dyDescent="0.2">
      <c r="A9" s="50">
        <v>4110</v>
      </c>
      <c r="B9" s="51" t="s">
        <v>304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305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306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307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308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309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310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311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489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312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313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314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490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315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316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317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318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319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491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320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321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322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323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492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324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493</v>
      </c>
      <c r="C34" s="55">
        <f>SUM(C35:C36)</f>
        <v>0</v>
      </c>
      <c r="D34" s="92"/>
      <c r="E34" s="49"/>
    </row>
    <row r="35" spans="1:5" x14ac:dyDescent="0.2">
      <c r="A35" s="50">
        <v>4151</v>
      </c>
      <c r="B35" s="51" t="s">
        <v>493</v>
      </c>
      <c r="C35" s="55">
        <v>0</v>
      </c>
      <c r="D35" s="92"/>
      <c r="E35" s="49"/>
    </row>
    <row r="36" spans="1:5" ht="22.5" x14ac:dyDescent="0.2">
      <c r="A36" s="50">
        <v>4154</v>
      </c>
      <c r="B36" s="52" t="s">
        <v>494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495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325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326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327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328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329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496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330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331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599</v>
      </c>
      <c r="C46" s="55">
        <f>SUM(C47:C54)</f>
        <v>10142640.01</v>
      </c>
      <c r="D46" s="92"/>
      <c r="E46" s="49"/>
    </row>
    <row r="47" spans="1:5" x14ac:dyDescent="0.2">
      <c r="A47" s="50">
        <v>4171</v>
      </c>
      <c r="B47" s="53" t="s">
        <v>497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498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499</v>
      </c>
      <c r="C49" s="55">
        <v>10142640.01</v>
      </c>
      <c r="D49" s="92"/>
      <c r="E49" s="49"/>
    </row>
    <row r="50" spans="1:5" ht="22.5" x14ac:dyDescent="0.2">
      <c r="A50" s="50">
        <v>4174</v>
      </c>
      <c r="B50" s="52" t="s">
        <v>500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501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502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503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504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565</v>
      </c>
      <c r="B56" s="47"/>
      <c r="C56" s="47"/>
      <c r="D56" s="47"/>
      <c r="E56" s="47"/>
    </row>
    <row r="57" spans="1:5" x14ac:dyDescent="0.2">
      <c r="A57" s="48" t="s">
        <v>143</v>
      </c>
      <c r="B57" s="48" t="s">
        <v>140</v>
      </c>
      <c r="C57" s="48" t="s">
        <v>141</v>
      </c>
      <c r="D57" s="48" t="s">
        <v>302</v>
      </c>
      <c r="E57" s="48"/>
    </row>
    <row r="58" spans="1:5" ht="33.75" x14ac:dyDescent="0.2">
      <c r="A58" s="50">
        <v>4200</v>
      </c>
      <c r="B58" s="52" t="s">
        <v>505</v>
      </c>
      <c r="C58" s="55">
        <f>+C59+C65</f>
        <v>61297421.810000002</v>
      </c>
      <c r="D58" s="92"/>
      <c r="E58" s="49"/>
    </row>
    <row r="59" spans="1:5" ht="22.5" x14ac:dyDescent="0.2">
      <c r="A59" s="50">
        <v>4210</v>
      </c>
      <c r="B59" s="52" t="s">
        <v>506</v>
      </c>
      <c r="C59" s="55">
        <f>SUM(C60:C64)</f>
        <v>38249478</v>
      </c>
      <c r="D59" s="92"/>
      <c r="E59" s="49"/>
    </row>
    <row r="60" spans="1:5" x14ac:dyDescent="0.2">
      <c r="A60" s="50">
        <v>4211</v>
      </c>
      <c r="B60" s="51" t="s">
        <v>332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333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334</v>
      </c>
      <c r="C62" s="55">
        <v>38249478</v>
      </c>
      <c r="D62" s="92"/>
      <c r="E62" s="49"/>
    </row>
    <row r="63" spans="1:5" x14ac:dyDescent="0.2">
      <c r="A63" s="50">
        <v>4214</v>
      </c>
      <c r="B63" s="51" t="s">
        <v>507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508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335</v>
      </c>
      <c r="C65" s="55">
        <f>SUM(C66:C69)</f>
        <v>23047943.809999999</v>
      </c>
      <c r="D65" s="92"/>
      <c r="E65" s="49"/>
    </row>
    <row r="66" spans="1:5" x14ac:dyDescent="0.2">
      <c r="A66" s="50">
        <v>4221</v>
      </c>
      <c r="B66" s="51" t="s">
        <v>336</v>
      </c>
      <c r="C66" s="55">
        <v>23047943.809999999</v>
      </c>
      <c r="D66" s="92"/>
      <c r="E66" s="49"/>
    </row>
    <row r="67" spans="1:5" x14ac:dyDescent="0.2">
      <c r="A67" s="50">
        <v>4223</v>
      </c>
      <c r="B67" s="51" t="s">
        <v>337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339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509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4" t="s">
        <v>573</v>
      </c>
      <c r="B71" s="47"/>
      <c r="C71" s="47"/>
      <c r="D71" s="47"/>
      <c r="E71" s="47"/>
    </row>
    <row r="72" spans="1:5" x14ac:dyDescent="0.2">
      <c r="A72" s="48" t="s">
        <v>143</v>
      </c>
      <c r="B72" s="48" t="s">
        <v>140</v>
      </c>
      <c r="C72" s="48" t="s">
        <v>141</v>
      </c>
      <c r="D72" s="48" t="s">
        <v>144</v>
      </c>
      <c r="E72" s="48" t="s">
        <v>204</v>
      </c>
    </row>
    <row r="73" spans="1:5" x14ac:dyDescent="0.2">
      <c r="A73" s="54">
        <v>4300</v>
      </c>
      <c r="B73" s="51" t="s">
        <v>340</v>
      </c>
      <c r="C73" s="55">
        <f>C74+C77+C83+C85+C87</f>
        <v>1209947.68</v>
      </c>
      <c r="D73" s="56"/>
      <c r="E73" s="56"/>
    </row>
    <row r="74" spans="1:5" x14ac:dyDescent="0.2">
      <c r="A74" s="54">
        <v>4310</v>
      </c>
      <c r="B74" s="51" t="s">
        <v>341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510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342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343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344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345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346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347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348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349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349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350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350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351</v>
      </c>
      <c r="C87" s="55">
        <f>SUM(C88:C94)</f>
        <v>1209947.68</v>
      </c>
      <c r="D87" s="56"/>
      <c r="E87" s="56"/>
    </row>
    <row r="88" spans="1:5" x14ac:dyDescent="0.2">
      <c r="A88" s="54">
        <v>4392</v>
      </c>
      <c r="B88" s="51" t="s">
        <v>352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511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353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354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355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512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351</v>
      </c>
      <c r="C94" s="55">
        <v>1209947.68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4" t="s">
        <v>567</v>
      </c>
      <c r="B96" s="47"/>
      <c r="C96" s="47"/>
      <c r="D96" s="47"/>
      <c r="E96" s="47"/>
    </row>
    <row r="97" spans="1:5" x14ac:dyDescent="0.2">
      <c r="A97" s="48" t="s">
        <v>143</v>
      </c>
      <c r="B97" s="48" t="s">
        <v>140</v>
      </c>
      <c r="C97" s="48" t="s">
        <v>141</v>
      </c>
      <c r="D97" s="48" t="s">
        <v>356</v>
      </c>
      <c r="E97" s="48" t="s">
        <v>204</v>
      </c>
    </row>
    <row r="98" spans="1:5" x14ac:dyDescent="0.2">
      <c r="A98" s="54">
        <v>5000</v>
      </c>
      <c r="B98" s="51" t="s">
        <v>357</v>
      </c>
      <c r="C98" s="55">
        <f>C99+C127+C160+C170+C185+C214</f>
        <v>32895529.000000004</v>
      </c>
      <c r="D98" s="57">
        <v>1</v>
      </c>
      <c r="E98" s="56"/>
    </row>
    <row r="99" spans="1:5" x14ac:dyDescent="0.2">
      <c r="A99" s="54">
        <v>5100</v>
      </c>
      <c r="B99" s="51" t="s">
        <v>358</v>
      </c>
      <c r="C99" s="55">
        <f>C100+C107+C117</f>
        <v>32731824.350000001</v>
      </c>
      <c r="D99" s="57">
        <f>C99/$C$98</f>
        <v>0.99502349848211891</v>
      </c>
      <c r="E99" s="56"/>
    </row>
    <row r="100" spans="1:5" x14ac:dyDescent="0.2">
      <c r="A100" s="54">
        <v>5110</v>
      </c>
      <c r="B100" s="51" t="s">
        <v>359</v>
      </c>
      <c r="C100" s="55">
        <f>SUM(C101:C106)</f>
        <v>26778211.170000002</v>
      </c>
      <c r="D100" s="57">
        <f t="shared" ref="D100:D163" si="0">C100/$C$98</f>
        <v>0.8140380162301083</v>
      </c>
      <c r="E100" s="56"/>
    </row>
    <row r="101" spans="1:5" x14ac:dyDescent="0.2">
      <c r="A101" s="54">
        <v>5111</v>
      </c>
      <c r="B101" s="51" t="s">
        <v>360</v>
      </c>
      <c r="C101" s="55">
        <v>6408568.3300000001</v>
      </c>
      <c r="D101" s="57">
        <f t="shared" si="0"/>
        <v>0.19481578575617373</v>
      </c>
      <c r="E101" s="56"/>
    </row>
    <row r="102" spans="1:5" x14ac:dyDescent="0.2">
      <c r="A102" s="54">
        <v>5112</v>
      </c>
      <c r="B102" s="51" t="s">
        <v>361</v>
      </c>
      <c r="C102" s="55">
        <v>10646768.76</v>
      </c>
      <c r="D102" s="57">
        <f t="shared" si="0"/>
        <v>0.32365397619840675</v>
      </c>
      <c r="E102" s="56"/>
    </row>
    <row r="103" spans="1:5" x14ac:dyDescent="0.2">
      <c r="A103" s="54">
        <v>5113</v>
      </c>
      <c r="B103" s="51" t="s">
        <v>362</v>
      </c>
      <c r="C103" s="55">
        <v>463277.16</v>
      </c>
      <c r="D103" s="57">
        <f t="shared" si="0"/>
        <v>1.4083286515927435E-2</v>
      </c>
      <c r="E103" s="56"/>
    </row>
    <row r="104" spans="1:5" x14ac:dyDescent="0.2">
      <c r="A104" s="54">
        <v>5114</v>
      </c>
      <c r="B104" s="51" t="s">
        <v>363</v>
      </c>
      <c r="C104" s="55">
        <v>3401924.28</v>
      </c>
      <c r="D104" s="57">
        <f t="shared" si="0"/>
        <v>0.10341600768906922</v>
      </c>
      <c r="E104" s="56"/>
    </row>
    <row r="105" spans="1:5" x14ac:dyDescent="0.2">
      <c r="A105" s="54">
        <v>5115</v>
      </c>
      <c r="B105" s="51" t="s">
        <v>364</v>
      </c>
      <c r="C105" s="55">
        <v>5857672.6399999997</v>
      </c>
      <c r="D105" s="57">
        <f t="shared" si="0"/>
        <v>0.17806896007053113</v>
      </c>
      <c r="E105" s="56"/>
    </row>
    <row r="106" spans="1:5" x14ac:dyDescent="0.2">
      <c r="A106" s="54">
        <v>5116</v>
      </c>
      <c r="B106" s="51" t="s">
        <v>365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366</v>
      </c>
      <c r="C107" s="55">
        <f>SUM(C108:C116)</f>
        <v>1254552.6500000001</v>
      </c>
      <c r="D107" s="57">
        <f t="shared" si="0"/>
        <v>3.8137482148409896E-2</v>
      </c>
      <c r="E107" s="56"/>
    </row>
    <row r="108" spans="1:5" x14ac:dyDescent="0.2">
      <c r="A108" s="54">
        <v>5121</v>
      </c>
      <c r="B108" s="51" t="s">
        <v>367</v>
      </c>
      <c r="C108" s="55">
        <v>158165</v>
      </c>
      <c r="D108" s="57">
        <f t="shared" si="0"/>
        <v>4.8081002132539042E-3</v>
      </c>
      <c r="E108" s="56"/>
    </row>
    <row r="109" spans="1:5" x14ac:dyDescent="0.2">
      <c r="A109" s="54">
        <v>5122</v>
      </c>
      <c r="B109" s="51" t="s">
        <v>368</v>
      </c>
      <c r="C109" s="55">
        <v>0</v>
      </c>
      <c r="D109" s="57">
        <f t="shared" si="0"/>
        <v>0</v>
      </c>
      <c r="E109" s="56"/>
    </row>
    <row r="110" spans="1:5" x14ac:dyDescent="0.2">
      <c r="A110" s="54">
        <v>5123</v>
      </c>
      <c r="B110" s="51" t="s">
        <v>369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370</v>
      </c>
      <c r="C111" s="55">
        <v>5578.8</v>
      </c>
      <c r="D111" s="57">
        <f t="shared" si="0"/>
        <v>1.6959143596687561E-4</v>
      </c>
      <c r="E111" s="56"/>
    </row>
    <row r="112" spans="1:5" x14ac:dyDescent="0.2">
      <c r="A112" s="54">
        <v>5125</v>
      </c>
      <c r="B112" s="51" t="s">
        <v>371</v>
      </c>
      <c r="C112" s="55">
        <v>362416.77</v>
      </c>
      <c r="D112" s="57">
        <f t="shared" si="0"/>
        <v>1.1017204496088206E-2</v>
      </c>
      <c r="E112" s="56"/>
    </row>
    <row r="113" spans="1:5" x14ac:dyDescent="0.2">
      <c r="A113" s="54">
        <v>5126</v>
      </c>
      <c r="B113" s="51" t="s">
        <v>372</v>
      </c>
      <c r="C113" s="55">
        <v>96831.9</v>
      </c>
      <c r="D113" s="57">
        <f t="shared" si="0"/>
        <v>2.9436188729477487E-3</v>
      </c>
      <c r="E113" s="56"/>
    </row>
    <row r="114" spans="1:5" x14ac:dyDescent="0.2">
      <c r="A114" s="54">
        <v>5127</v>
      </c>
      <c r="B114" s="51" t="s">
        <v>373</v>
      </c>
      <c r="C114" s="55">
        <v>185596.7</v>
      </c>
      <c r="D114" s="57">
        <f t="shared" si="0"/>
        <v>5.6420038115210123E-3</v>
      </c>
      <c r="E114" s="56"/>
    </row>
    <row r="115" spans="1:5" x14ac:dyDescent="0.2">
      <c r="A115" s="54">
        <v>5128</v>
      </c>
      <c r="B115" s="51" t="s">
        <v>374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375</v>
      </c>
      <c r="C116" s="55">
        <v>445963.48</v>
      </c>
      <c r="D116" s="57">
        <f t="shared" si="0"/>
        <v>1.3556963318632143E-2</v>
      </c>
      <c r="E116" s="56"/>
    </row>
    <row r="117" spans="1:5" x14ac:dyDescent="0.2">
      <c r="A117" s="54">
        <v>5130</v>
      </c>
      <c r="B117" s="51" t="s">
        <v>376</v>
      </c>
      <c r="C117" s="55">
        <f>SUM(C118:C126)</f>
        <v>4699060.5300000012</v>
      </c>
      <c r="D117" s="57">
        <f t="shared" si="0"/>
        <v>0.14284800010360071</v>
      </c>
      <c r="E117" s="56"/>
    </row>
    <row r="118" spans="1:5" x14ac:dyDescent="0.2">
      <c r="A118" s="54">
        <v>5131</v>
      </c>
      <c r="B118" s="51" t="s">
        <v>377</v>
      </c>
      <c r="C118" s="55">
        <v>1148384.3899999999</v>
      </c>
      <c r="D118" s="57">
        <f t="shared" si="0"/>
        <v>3.4910044766265948E-2</v>
      </c>
      <c r="E118" s="56"/>
    </row>
    <row r="119" spans="1:5" x14ac:dyDescent="0.2">
      <c r="A119" s="54">
        <v>5132</v>
      </c>
      <c r="B119" s="51" t="s">
        <v>378</v>
      </c>
      <c r="C119" s="55">
        <v>228299.08</v>
      </c>
      <c r="D119" s="57">
        <f t="shared" si="0"/>
        <v>6.9401249026881419E-3</v>
      </c>
      <c r="E119" s="56"/>
    </row>
    <row r="120" spans="1:5" x14ac:dyDescent="0.2">
      <c r="A120" s="54">
        <v>5133</v>
      </c>
      <c r="B120" s="51" t="s">
        <v>379</v>
      </c>
      <c r="C120" s="55">
        <v>908941.2</v>
      </c>
      <c r="D120" s="57">
        <f t="shared" si="0"/>
        <v>2.7631147077768526E-2</v>
      </c>
      <c r="E120" s="56"/>
    </row>
    <row r="121" spans="1:5" x14ac:dyDescent="0.2">
      <c r="A121" s="54">
        <v>5134</v>
      </c>
      <c r="B121" s="51" t="s">
        <v>380</v>
      </c>
      <c r="C121" s="55">
        <v>48247.43</v>
      </c>
      <c r="D121" s="57">
        <f t="shared" si="0"/>
        <v>1.4666865518411329E-3</v>
      </c>
      <c r="E121" s="56"/>
    </row>
    <row r="122" spans="1:5" x14ac:dyDescent="0.2">
      <c r="A122" s="54">
        <v>5135</v>
      </c>
      <c r="B122" s="51" t="s">
        <v>381</v>
      </c>
      <c r="C122" s="55">
        <v>1188724.0900000001</v>
      </c>
      <c r="D122" s="57">
        <f t="shared" si="0"/>
        <v>3.6136342115063717E-2</v>
      </c>
      <c r="E122" s="56"/>
    </row>
    <row r="123" spans="1:5" x14ac:dyDescent="0.2">
      <c r="A123" s="54">
        <v>5136</v>
      </c>
      <c r="B123" s="51" t="s">
        <v>382</v>
      </c>
      <c r="C123" s="55">
        <v>0</v>
      </c>
      <c r="D123" s="57">
        <f t="shared" si="0"/>
        <v>0</v>
      </c>
      <c r="E123" s="56"/>
    </row>
    <row r="124" spans="1:5" x14ac:dyDescent="0.2">
      <c r="A124" s="54">
        <v>5137</v>
      </c>
      <c r="B124" s="51" t="s">
        <v>383</v>
      </c>
      <c r="C124" s="55">
        <v>86650.49</v>
      </c>
      <c r="D124" s="57">
        <f t="shared" si="0"/>
        <v>2.6341114623814072E-3</v>
      </c>
      <c r="E124" s="56"/>
    </row>
    <row r="125" spans="1:5" x14ac:dyDescent="0.2">
      <c r="A125" s="54">
        <v>5138</v>
      </c>
      <c r="B125" s="51" t="s">
        <v>384</v>
      </c>
      <c r="C125" s="55">
        <v>0</v>
      </c>
      <c r="D125" s="57">
        <f t="shared" si="0"/>
        <v>0</v>
      </c>
      <c r="E125" s="56"/>
    </row>
    <row r="126" spans="1:5" x14ac:dyDescent="0.2">
      <c r="A126" s="54">
        <v>5139</v>
      </c>
      <c r="B126" s="51" t="s">
        <v>385</v>
      </c>
      <c r="C126" s="55">
        <v>1089813.8500000001</v>
      </c>
      <c r="D126" s="57">
        <f t="shared" si="0"/>
        <v>3.3129543227591811E-2</v>
      </c>
      <c r="E126" s="56"/>
    </row>
    <row r="127" spans="1:5" x14ac:dyDescent="0.2">
      <c r="A127" s="54">
        <v>5200</v>
      </c>
      <c r="B127" s="51" t="s">
        <v>386</v>
      </c>
      <c r="C127" s="55">
        <f>C128+C131+C134+C137+C142+C146+C149+C151+C157</f>
        <v>163704.66999999998</v>
      </c>
      <c r="D127" s="57">
        <f t="shared" si="0"/>
        <v>4.9765021258664048E-3</v>
      </c>
      <c r="E127" s="56"/>
    </row>
    <row r="128" spans="1:5" x14ac:dyDescent="0.2">
      <c r="A128" s="54">
        <v>5210</v>
      </c>
      <c r="B128" s="51" t="s">
        <v>387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388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389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390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391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392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337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393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394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338</v>
      </c>
      <c r="C137" s="55">
        <f>SUM(C138:C141)</f>
        <v>163704.66999999998</v>
      </c>
      <c r="D137" s="57">
        <f t="shared" si="0"/>
        <v>4.9765021258664048E-3</v>
      </c>
      <c r="E137" s="56"/>
    </row>
    <row r="138" spans="1:5" x14ac:dyDescent="0.2">
      <c r="A138" s="54">
        <v>5241</v>
      </c>
      <c r="B138" s="51" t="s">
        <v>395</v>
      </c>
      <c r="C138" s="55">
        <v>47704.67</v>
      </c>
      <c r="D138" s="57">
        <f t="shared" si="0"/>
        <v>1.4501870451756526E-3</v>
      </c>
      <c r="E138" s="56"/>
    </row>
    <row r="139" spans="1:5" x14ac:dyDescent="0.2">
      <c r="A139" s="54">
        <v>5242</v>
      </c>
      <c r="B139" s="51" t="s">
        <v>396</v>
      </c>
      <c r="C139" s="55">
        <v>116000</v>
      </c>
      <c r="D139" s="57">
        <f t="shared" si="0"/>
        <v>3.5263150806907526E-3</v>
      </c>
      <c r="E139" s="56"/>
    </row>
    <row r="140" spans="1:5" x14ac:dyDescent="0.2">
      <c r="A140" s="54">
        <v>5243</v>
      </c>
      <c r="B140" s="51" t="s">
        <v>397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398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339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399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400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401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402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403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404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405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406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407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408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409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410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411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412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413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414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415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416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332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417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418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333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419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420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334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421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422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423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424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425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426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427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428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429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430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431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432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433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433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434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435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436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437</v>
      </c>
      <c r="C185" s="55">
        <f>C186+C195+C198+C204</f>
        <v>-0.02</v>
      </c>
      <c r="D185" s="57">
        <f t="shared" si="1"/>
        <v>-6.0798535873978496E-10</v>
      </c>
      <c r="E185" s="56"/>
    </row>
    <row r="186" spans="1:5" x14ac:dyDescent="0.2">
      <c r="A186" s="54">
        <v>5510</v>
      </c>
      <c r="B186" s="51" t="s">
        <v>438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439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440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441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442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443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444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445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446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447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448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449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450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451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452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453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454</v>
      </c>
      <c r="C204" s="55">
        <f>SUM(C205:C213)</f>
        <v>-0.02</v>
      </c>
      <c r="D204" s="57">
        <f t="shared" si="1"/>
        <v>-6.0798535873978496E-10</v>
      </c>
      <c r="E204" s="56"/>
    </row>
    <row r="205" spans="1:5" x14ac:dyDescent="0.2">
      <c r="A205" s="54">
        <v>5591</v>
      </c>
      <c r="B205" s="51" t="s">
        <v>455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456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457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513</v>
      </c>
      <c r="C208" s="55">
        <v>0</v>
      </c>
      <c r="D208" s="57">
        <f t="shared" si="1"/>
        <v>0</v>
      </c>
      <c r="E208" s="56"/>
    </row>
    <row r="209" spans="1:9" x14ac:dyDescent="0.2">
      <c r="A209" s="54">
        <v>5595</v>
      </c>
      <c r="B209" s="51" t="s">
        <v>459</v>
      </c>
      <c r="C209" s="55">
        <v>0</v>
      </c>
      <c r="D209" s="57">
        <f t="shared" si="1"/>
        <v>0</v>
      </c>
      <c r="E209" s="56"/>
    </row>
    <row r="210" spans="1:9" x14ac:dyDescent="0.2">
      <c r="A210" s="54">
        <v>5596</v>
      </c>
      <c r="B210" s="51" t="s">
        <v>354</v>
      </c>
      <c r="C210" s="55">
        <v>0</v>
      </c>
      <c r="D210" s="57">
        <f t="shared" si="1"/>
        <v>0</v>
      </c>
      <c r="E210" s="56"/>
    </row>
    <row r="211" spans="1:9" x14ac:dyDescent="0.2">
      <c r="A211" s="54">
        <v>5597</v>
      </c>
      <c r="B211" s="51" t="s">
        <v>460</v>
      </c>
      <c r="C211" s="55">
        <v>0</v>
      </c>
      <c r="D211" s="57">
        <f t="shared" si="1"/>
        <v>0</v>
      </c>
      <c r="E211" s="56"/>
    </row>
    <row r="212" spans="1:9" x14ac:dyDescent="0.2">
      <c r="A212" s="54">
        <v>5598</v>
      </c>
      <c r="B212" s="51" t="s">
        <v>514</v>
      </c>
      <c r="C212" s="55">
        <v>0</v>
      </c>
      <c r="D212" s="57">
        <f t="shared" si="1"/>
        <v>0</v>
      </c>
      <c r="E212" s="56"/>
    </row>
    <row r="213" spans="1:9" x14ac:dyDescent="0.2">
      <c r="A213" s="54">
        <v>5599</v>
      </c>
      <c r="B213" s="51" t="s">
        <v>461</v>
      </c>
      <c r="C213" s="55">
        <v>-0.02</v>
      </c>
      <c r="D213" s="57">
        <f t="shared" si="1"/>
        <v>-6.0798535873978496E-10</v>
      </c>
      <c r="E213" s="56"/>
    </row>
    <row r="214" spans="1:9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9" x14ac:dyDescent="0.2">
      <c r="A215" s="54">
        <v>5610</v>
      </c>
      <c r="B215" s="51" t="s">
        <v>462</v>
      </c>
      <c r="C215" s="55">
        <f>C216</f>
        <v>0</v>
      </c>
      <c r="D215" s="57">
        <f t="shared" si="1"/>
        <v>0</v>
      </c>
      <c r="E215" s="56"/>
    </row>
    <row r="216" spans="1:9" x14ac:dyDescent="0.2">
      <c r="A216" s="54">
        <v>5611</v>
      </c>
      <c r="B216" s="51" t="s">
        <v>463</v>
      </c>
      <c r="C216" s="55">
        <v>0</v>
      </c>
      <c r="D216" s="57">
        <f t="shared" si="1"/>
        <v>0</v>
      </c>
      <c r="E216" s="56"/>
    </row>
    <row r="218" spans="1:9" x14ac:dyDescent="0.2">
      <c r="A218" s="181" t="s">
        <v>667</v>
      </c>
      <c r="B218" s="182"/>
      <c r="C218" s="182"/>
      <c r="D218" s="182"/>
      <c r="E218" s="182"/>
      <c r="F218" s="182"/>
      <c r="G218" s="14" t="s">
        <v>604</v>
      </c>
      <c r="H218" s="25">
        <v>2024</v>
      </c>
      <c r="I218" s="16"/>
    </row>
    <row r="219" spans="1:9" x14ac:dyDescent="0.2">
      <c r="A219" s="181" t="s">
        <v>608</v>
      </c>
      <c r="B219" s="182"/>
      <c r="C219" s="182"/>
      <c r="D219" s="182"/>
      <c r="E219" s="182"/>
      <c r="F219" s="182"/>
      <c r="G219" s="14" t="s">
        <v>605</v>
      </c>
      <c r="H219" s="25" t="s">
        <v>607</v>
      </c>
      <c r="I219" s="16"/>
    </row>
    <row r="220" spans="1:9" x14ac:dyDescent="0.2">
      <c r="A220" s="181" t="s">
        <v>668</v>
      </c>
      <c r="B220" s="182"/>
      <c r="C220" s="182"/>
      <c r="D220" s="182"/>
      <c r="E220" s="182"/>
      <c r="F220" s="182"/>
      <c r="G220" s="14" t="s">
        <v>606</v>
      </c>
      <c r="H220" s="25">
        <v>1</v>
      </c>
      <c r="I220" s="16"/>
    </row>
    <row r="221" spans="1:9" x14ac:dyDescent="0.2">
      <c r="A221" s="18" t="s">
        <v>193</v>
      </c>
      <c r="B221" s="19"/>
      <c r="C221" s="19"/>
      <c r="D221" s="19"/>
      <c r="E221" s="19"/>
      <c r="F221" s="19"/>
      <c r="G221" s="19"/>
      <c r="H221" s="19"/>
    </row>
    <row r="223" spans="1:9" x14ac:dyDescent="0.2">
      <c r="A223" s="19" t="s">
        <v>150</v>
      </c>
      <c r="B223" s="19"/>
      <c r="C223" s="19"/>
      <c r="D223" s="19"/>
      <c r="E223" s="19"/>
      <c r="F223" s="19"/>
      <c r="G223" s="19"/>
      <c r="H223" s="19"/>
    </row>
    <row r="224" spans="1:9" x14ac:dyDescent="0.2">
      <c r="A224" s="21" t="s">
        <v>143</v>
      </c>
      <c r="B224" s="21" t="s">
        <v>140</v>
      </c>
      <c r="C224" s="21" t="s">
        <v>141</v>
      </c>
      <c r="D224" s="21" t="s">
        <v>142</v>
      </c>
      <c r="E224" s="21"/>
      <c r="F224" s="21"/>
      <c r="G224" s="21"/>
      <c r="H224" s="21"/>
    </row>
    <row r="225" spans="1:8" x14ac:dyDescent="0.2">
      <c r="A225" s="22">
        <v>1114</v>
      </c>
      <c r="B225" s="20" t="s">
        <v>194</v>
      </c>
      <c r="C225" s="24">
        <v>1468303.11</v>
      </c>
    </row>
    <row r="226" spans="1:8" x14ac:dyDescent="0.2">
      <c r="A226" s="22">
        <v>1115</v>
      </c>
      <c r="B226" s="20" t="s">
        <v>195</v>
      </c>
      <c r="C226" s="24">
        <v>0</v>
      </c>
    </row>
    <row r="227" spans="1:8" x14ac:dyDescent="0.2">
      <c r="A227" s="22">
        <v>1121</v>
      </c>
      <c r="B227" s="20" t="s">
        <v>196</v>
      </c>
      <c r="C227" s="24">
        <v>12296612.609999999</v>
      </c>
    </row>
    <row r="228" spans="1:8" x14ac:dyDescent="0.2">
      <c r="A228" s="22">
        <v>1211</v>
      </c>
      <c r="B228" s="20" t="s">
        <v>197</v>
      </c>
      <c r="C228" s="24">
        <v>0</v>
      </c>
    </row>
    <row r="230" spans="1:8" x14ac:dyDescent="0.2">
      <c r="A230" s="19" t="s">
        <v>151</v>
      </c>
      <c r="B230" s="19"/>
      <c r="C230" s="19"/>
      <c r="D230" s="19"/>
      <c r="E230" s="19"/>
      <c r="F230" s="19"/>
      <c r="G230" s="19"/>
      <c r="H230" s="19"/>
    </row>
    <row r="231" spans="1:8" x14ac:dyDescent="0.2">
      <c r="A231" s="21" t="s">
        <v>143</v>
      </c>
      <c r="B231" s="21" t="s">
        <v>140</v>
      </c>
      <c r="C231" s="21" t="s">
        <v>141</v>
      </c>
      <c r="D231" s="21">
        <v>2023</v>
      </c>
      <c r="E231" s="21">
        <v>2022</v>
      </c>
      <c r="F231" s="21">
        <v>2021</v>
      </c>
      <c r="G231" s="21">
        <v>2020</v>
      </c>
      <c r="H231" s="21" t="s">
        <v>184</v>
      </c>
    </row>
    <row r="232" spans="1:8" x14ac:dyDescent="0.2">
      <c r="A232" s="22">
        <v>1122</v>
      </c>
      <c r="B232" s="20" t="s">
        <v>198</v>
      </c>
      <c r="C232" s="24">
        <v>4373424.95</v>
      </c>
      <c r="D232" s="24">
        <v>4373424.95</v>
      </c>
      <c r="E232" s="24">
        <v>4494424.96</v>
      </c>
      <c r="F232" s="24">
        <v>4376240.9400000004</v>
      </c>
      <c r="G232" s="24">
        <v>4376240.9400000004</v>
      </c>
    </row>
    <row r="233" spans="1:8" x14ac:dyDescent="0.2">
      <c r="A233" s="22">
        <v>1124</v>
      </c>
      <c r="B233" s="20" t="s">
        <v>199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</row>
    <row r="235" spans="1:8" x14ac:dyDescent="0.2">
      <c r="A235" s="19" t="s">
        <v>152</v>
      </c>
      <c r="B235" s="19"/>
      <c r="C235" s="19"/>
      <c r="D235" s="19"/>
      <c r="E235" s="19"/>
      <c r="F235" s="19"/>
      <c r="G235" s="19"/>
      <c r="H235" s="19"/>
    </row>
    <row r="236" spans="1:8" x14ac:dyDescent="0.2">
      <c r="A236" s="21" t="s">
        <v>143</v>
      </c>
      <c r="B236" s="21" t="s">
        <v>140</v>
      </c>
      <c r="C236" s="21" t="s">
        <v>141</v>
      </c>
      <c r="D236" s="21" t="s">
        <v>200</v>
      </c>
      <c r="E236" s="21" t="s">
        <v>201</v>
      </c>
      <c r="F236" s="21" t="s">
        <v>202</v>
      </c>
      <c r="G236" s="21" t="s">
        <v>203</v>
      </c>
      <c r="H236" s="21" t="s">
        <v>204</v>
      </c>
    </row>
    <row r="237" spans="1:8" x14ac:dyDescent="0.2">
      <c r="A237" s="22">
        <v>1123</v>
      </c>
      <c r="B237" s="20" t="s">
        <v>205</v>
      </c>
      <c r="C237" s="24">
        <v>36680117.32</v>
      </c>
      <c r="D237" s="24">
        <v>36680117.32</v>
      </c>
      <c r="E237" s="24">
        <v>0</v>
      </c>
      <c r="F237" s="24">
        <v>0</v>
      </c>
      <c r="G237" s="24">
        <v>0</v>
      </c>
    </row>
    <row r="238" spans="1:8" x14ac:dyDescent="0.2">
      <c r="A238" s="22">
        <v>1125</v>
      </c>
      <c r="B238" s="20" t="s">
        <v>206</v>
      </c>
      <c r="C238" s="24">
        <v>38000</v>
      </c>
      <c r="D238" s="24">
        <v>38000</v>
      </c>
      <c r="E238" s="24">
        <v>0</v>
      </c>
      <c r="F238" s="24">
        <v>0</v>
      </c>
      <c r="G238" s="24">
        <v>0</v>
      </c>
    </row>
    <row r="239" spans="1:8" x14ac:dyDescent="0.2">
      <c r="A239" s="22">
        <v>1126</v>
      </c>
      <c r="B239" s="20" t="s">
        <v>574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</row>
    <row r="240" spans="1:8" x14ac:dyDescent="0.2">
      <c r="A240" s="22">
        <v>1129</v>
      </c>
      <c r="B240" s="20" t="s">
        <v>575</v>
      </c>
      <c r="C240" s="24">
        <v>2561</v>
      </c>
      <c r="D240" s="24">
        <v>2561</v>
      </c>
      <c r="E240" s="24">
        <v>0</v>
      </c>
      <c r="F240" s="24">
        <v>0</v>
      </c>
      <c r="G240" s="24">
        <v>0</v>
      </c>
    </row>
    <row r="241" spans="1:8" x14ac:dyDescent="0.2">
      <c r="A241" s="22">
        <v>1131</v>
      </c>
      <c r="B241" s="20" t="s">
        <v>207</v>
      </c>
      <c r="C241" s="24">
        <v>4944245.59</v>
      </c>
      <c r="D241" s="24">
        <v>4944245.59</v>
      </c>
      <c r="E241" s="24">
        <v>0</v>
      </c>
      <c r="F241" s="24">
        <v>0</v>
      </c>
      <c r="G241" s="24">
        <v>0</v>
      </c>
    </row>
    <row r="242" spans="1:8" x14ac:dyDescent="0.2">
      <c r="A242" s="22">
        <v>1132</v>
      </c>
      <c r="B242" s="20" t="s">
        <v>208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</row>
    <row r="243" spans="1:8" x14ac:dyDescent="0.2">
      <c r="A243" s="22">
        <v>1133</v>
      </c>
      <c r="B243" s="20" t="s">
        <v>209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</row>
    <row r="244" spans="1:8" x14ac:dyDescent="0.2">
      <c r="A244" s="22">
        <v>1134</v>
      </c>
      <c r="B244" s="20" t="s">
        <v>210</v>
      </c>
      <c r="C244" s="24">
        <v>1469232.74</v>
      </c>
      <c r="D244" s="24">
        <v>1469232.74</v>
      </c>
      <c r="E244" s="24">
        <v>0</v>
      </c>
      <c r="F244" s="24">
        <v>0</v>
      </c>
      <c r="G244" s="24">
        <v>0</v>
      </c>
    </row>
    <row r="245" spans="1:8" x14ac:dyDescent="0.2">
      <c r="A245" s="22">
        <v>1139</v>
      </c>
      <c r="B245" s="20" t="s">
        <v>211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</row>
    <row r="247" spans="1:8" x14ac:dyDescent="0.2">
      <c r="A247" s="19" t="s">
        <v>576</v>
      </c>
      <c r="B247" s="19"/>
      <c r="C247" s="19"/>
      <c r="D247" s="19"/>
      <c r="E247" s="19"/>
      <c r="F247" s="19"/>
      <c r="G247" s="19"/>
      <c r="H247" s="19"/>
    </row>
    <row r="248" spans="1:8" x14ac:dyDescent="0.2">
      <c r="A248" s="21" t="s">
        <v>143</v>
      </c>
      <c r="B248" s="21" t="s">
        <v>140</v>
      </c>
      <c r="C248" s="21" t="s">
        <v>141</v>
      </c>
      <c r="D248" s="21" t="s">
        <v>155</v>
      </c>
      <c r="E248" s="21" t="s">
        <v>154</v>
      </c>
      <c r="F248" s="21" t="s">
        <v>212</v>
      </c>
      <c r="G248" s="21" t="s">
        <v>157</v>
      </c>
      <c r="H248" s="21"/>
    </row>
    <row r="249" spans="1:8" x14ac:dyDescent="0.2">
      <c r="A249" s="22">
        <v>1140</v>
      </c>
      <c r="B249" s="20" t="s">
        <v>213</v>
      </c>
      <c r="C249" s="24">
        <f>SUM(C250:C254)</f>
        <v>865.89</v>
      </c>
    </row>
    <row r="250" spans="1:8" x14ac:dyDescent="0.2">
      <c r="A250" s="22">
        <v>1141</v>
      </c>
      <c r="B250" s="20" t="s">
        <v>214</v>
      </c>
      <c r="C250" s="24">
        <v>865.89</v>
      </c>
    </row>
    <row r="251" spans="1:8" x14ac:dyDescent="0.2">
      <c r="A251" s="22">
        <v>1142</v>
      </c>
      <c r="B251" s="20" t="s">
        <v>215</v>
      </c>
      <c r="C251" s="24">
        <v>0</v>
      </c>
    </row>
    <row r="252" spans="1:8" x14ac:dyDescent="0.2">
      <c r="A252" s="22">
        <v>1143</v>
      </c>
      <c r="B252" s="20" t="s">
        <v>216</v>
      </c>
      <c r="C252" s="24">
        <v>0</v>
      </c>
    </row>
    <row r="253" spans="1:8" x14ac:dyDescent="0.2">
      <c r="A253" s="22">
        <v>1144</v>
      </c>
      <c r="B253" s="20" t="s">
        <v>217</v>
      </c>
      <c r="C253" s="24">
        <v>0</v>
      </c>
    </row>
    <row r="254" spans="1:8" x14ac:dyDescent="0.2">
      <c r="A254" s="22">
        <v>1145</v>
      </c>
      <c r="B254" s="20" t="s">
        <v>218</v>
      </c>
      <c r="C254" s="24">
        <v>0</v>
      </c>
    </row>
    <row r="256" spans="1:8" x14ac:dyDescent="0.2">
      <c r="A256" s="19" t="s">
        <v>219</v>
      </c>
      <c r="B256" s="19"/>
      <c r="C256" s="19"/>
      <c r="D256" s="19"/>
      <c r="E256" s="19"/>
      <c r="F256" s="19"/>
      <c r="G256" s="19"/>
      <c r="H256" s="19"/>
    </row>
    <row r="257" spans="1:9" x14ac:dyDescent="0.2">
      <c r="A257" s="21" t="s">
        <v>143</v>
      </c>
      <c r="B257" s="21" t="s">
        <v>140</v>
      </c>
      <c r="C257" s="21" t="s">
        <v>141</v>
      </c>
      <c r="D257" s="21" t="s">
        <v>153</v>
      </c>
      <c r="E257" s="21" t="s">
        <v>156</v>
      </c>
      <c r="F257" s="21" t="s">
        <v>220</v>
      </c>
      <c r="G257" s="21"/>
      <c r="H257" s="21"/>
    </row>
    <row r="258" spans="1:9" x14ac:dyDescent="0.2">
      <c r="A258" s="22">
        <v>1150</v>
      </c>
      <c r="B258" s="20" t="s">
        <v>221</v>
      </c>
      <c r="C258" s="24">
        <f>C259</f>
        <v>260329.38</v>
      </c>
    </row>
    <row r="259" spans="1:9" x14ac:dyDescent="0.2">
      <c r="A259" s="22">
        <v>1151</v>
      </c>
      <c r="B259" s="20" t="s">
        <v>222</v>
      </c>
      <c r="C259" s="24">
        <v>260329.38</v>
      </c>
    </row>
    <row r="261" spans="1:9" x14ac:dyDescent="0.2">
      <c r="A261" s="19" t="s">
        <v>158</v>
      </c>
      <c r="B261" s="19"/>
      <c r="C261" s="19"/>
      <c r="D261" s="19"/>
      <c r="E261" s="19"/>
      <c r="F261" s="19"/>
      <c r="G261" s="19"/>
      <c r="H261" s="19"/>
    </row>
    <row r="262" spans="1:9" x14ac:dyDescent="0.2">
      <c r="A262" s="21" t="s">
        <v>143</v>
      </c>
      <c r="B262" s="21" t="s">
        <v>140</v>
      </c>
      <c r="C262" s="21" t="s">
        <v>141</v>
      </c>
      <c r="D262" s="21" t="s">
        <v>142</v>
      </c>
      <c r="E262" s="21" t="s">
        <v>204</v>
      </c>
      <c r="F262" s="21"/>
      <c r="G262" s="21"/>
      <c r="H262" s="21"/>
    </row>
    <row r="263" spans="1:9" x14ac:dyDescent="0.2">
      <c r="A263" s="22">
        <v>1213</v>
      </c>
      <c r="B263" s="20" t="s">
        <v>223</v>
      </c>
      <c r="C263" s="24">
        <v>0</v>
      </c>
    </row>
    <row r="265" spans="1:9" x14ac:dyDescent="0.2">
      <c r="A265" s="19" t="s">
        <v>159</v>
      </c>
      <c r="B265" s="19"/>
      <c r="C265" s="19"/>
      <c r="D265" s="19"/>
      <c r="E265" s="19"/>
      <c r="F265" s="19"/>
      <c r="G265" s="19"/>
      <c r="H265" s="19"/>
    </row>
    <row r="266" spans="1:9" x14ac:dyDescent="0.2">
      <c r="A266" s="21" t="s">
        <v>143</v>
      </c>
      <c r="B266" s="21" t="s">
        <v>140</v>
      </c>
      <c r="C266" s="21" t="s">
        <v>141</v>
      </c>
      <c r="D266" s="21"/>
      <c r="E266" s="21"/>
      <c r="F266" s="21"/>
      <c r="G266" s="21"/>
      <c r="H266" s="21"/>
    </row>
    <row r="267" spans="1:9" x14ac:dyDescent="0.2">
      <c r="A267" s="22">
        <v>1214</v>
      </c>
      <c r="B267" s="20" t="s">
        <v>224</v>
      </c>
      <c r="C267" s="24">
        <v>0</v>
      </c>
    </row>
    <row r="269" spans="1:9" x14ac:dyDescent="0.2">
      <c r="A269" s="19" t="s">
        <v>163</v>
      </c>
      <c r="B269" s="19"/>
      <c r="C269" s="19"/>
      <c r="D269" s="19"/>
      <c r="E269" s="19"/>
      <c r="F269" s="19"/>
      <c r="G269" s="19"/>
      <c r="H269" s="19"/>
      <c r="I269" s="19"/>
    </row>
    <row r="270" spans="1:9" x14ac:dyDescent="0.2">
      <c r="A270" s="21" t="s">
        <v>143</v>
      </c>
      <c r="B270" s="21" t="s">
        <v>140</v>
      </c>
      <c r="C270" s="21" t="s">
        <v>141</v>
      </c>
      <c r="D270" s="21" t="s">
        <v>160</v>
      </c>
      <c r="E270" s="21" t="s">
        <v>161</v>
      </c>
      <c r="F270" s="21" t="s">
        <v>153</v>
      </c>
      <c r="G270" s="21" t="s">
        <v>225</v>
      </c>
      <c r="H270" s="21" t="s">
        <v>162</v>
      </c>
      <c r="I270" s="21" t="s">
        <v>226</v>
      </c>
    </row>
    <row r="271" spans="1:9" x14ac:dyDescent="0.2">
      <c r="A271" s="22">
        <v>1230</v>
      </c>
      <c r="B271" s="20" t="s">
        <v>227</v>
      </c>
      <c r="C271" s="24">
        <f>SUM(C272:C278)</f>
        <v>282969102.34999996</v>
      </c>
      <c r="D271" s="24">
        <f>SUM(D272:D278)</f>
        <v>0</v>
      </c>
      <c r="E271" s="24">
        <f>SUM(E272:E278)</f>
        <v>56698210.579999998</v>
      </c>
    </row>
    <row r="272" spans="1:9" x14ac:dyDescent="0.2">
      <c r="A272" s="22">
        <v>1231</v>
      </c>
      <c r="B272" s="20" t="s">
        <v>228</v>
      </c>
      <c r="C272" s="24">
        <v>22333764.199999999</v>
      </c>
      <c r="D272" s="24">
        <v>0</v>
      </c>
      <c r="E272" s="24">
        <v>0</v>
      </c>
    </row>
    <row r="273" spans="1:5" x14ac:dyDescent="0.2">
      <c r="A273" s="22">
        <v>1232</v>
      </c>
      <c r="B273" s="20" t="s">
        <v>229</v>
      </c>
      <c r="C273" s="24">
        <v>0</v>
      </c>
      <c r="D273" s="24">
        <v>0</v>
      </c>
      <c r="E273" s="24">
        <v>0</v>
      </c>
    </row>
    <row r="274" spans="1:5" x14ac:dyDescent="0.2">
      <c r="A274" s="22">
        <v>1233</v>
      </c>
      <c r="B274" s="20" t="s">
        <v>230</v>
      </c>
      <c r="C274" s="24">
        <v>157256799.63999999</v>
      </c>
      <c r="D274" s="24">
        <v>0</v>
      </c>
      <c r="E274" s="24">
        <v>56698210.579999998</v>
      </c>
    </row>
    <row r="275" spans="1:5" x14ac:dyDescent="0.2">
      <c r="A275" s="22">
        <v>1234</v>
      </c>
      <c r="B275" s="20" t="s">
        <v>231</v>
      </c>
      <c r="C275" s="24">
        <v>0</v>
      </c>
      <c r="D275" s="24">
        <v>0</v>
      </c>
      <c r="E275" s="24">
        <v>0</v>
      </c>
    </row>
    <row r="276" spans="1:5" x14ac:dyDescent="0.2">
      <c r="A276" s="22">
        <v>1235</v>
      </c>
      <c r="B276" s="20" t="s">
        <v>232</v>
      </c>
      <c r="C276" s="24">
        <v>4825121.71</v>
      </c>
      <c r="D276" s="24">
        <v>0</v>
      </c>
      <c r="E276" s="24">
        <v>0</v>
      </c>
    </row>
    <row r="277" spans="1:5" x14ac:dyDescent="0.2">
      <c r="A277" s="22">
        <v>1236</v>
      </c>
      <c r="B277" s="20" t="s">
        <v>233</v>
      </c>
      <c r="C277" s="24">
        <v>98553416.799999997</v>
      </c>
      <c r="D277" s="24">
        <v>0</v>
      </c>
      <c r="E277" s="24">
        <v>0</v>
      </c>
    </row>
    <row r="278" spans="1:5" x14ac:dyDescent="0.2">
      <c r="A278" s="22">
        <v>1239</v>
      </c>
      <c r="B278" s="20" t="s">
        <v>234</v>
      </c>
      <c r="C278" s="24">
        <v>0</v>
      </c>
      <c r="D278" s="24">
        <v>0</v>
      </c>
      <c r="E278" s="24">
        <v>0</v>
      </c>
    </row>
    <row r="279" spans="1:5" x14ac:dyDescent="0.2">
      <c r="A279" s="22">
        <v>1240</v>
      </c>
      <c r="B279" s="20" t="s">
        <v>235</v>
      </c>
      <c r="C279" s="24">
        <f>SUM(C280:C287)</f>
        <v>208868201.97</v>
      </c>
      <c r="D279" s="24">
        <f t="shared" ref="D279:E279" si="2">SUM(D280:D287)</f>
        <v>0</v>
      </c>
      <c r="E279" s="24">
        <f t="shared" si="2"/>
        <v>179478247.06</v>
      </c>
    </row>
    <row r="280" spans="1:5" x14ac:dyDescent="0.2">
      <c r="A280" s="22">
        <v>1241</v>
      </c>
      <c r="B280" s="20" t="s">
        <v>236</v>
      </c>
      <c r="C280" s="24">
        <v>110258816.12</v>
      </c>
      <c r="D280" s="24">
        <v>0</v>
      </c>
      <c r="E280" s="24">
        <v>96755260.260000005</v>
      </c>
    </row>
    <row r="281" spans="1:5" x14ac:dyDescent="0.2">
      <c r="A281" s="22">
        <v>1242</v>
      </c>
      <c r="B281" s="20" t="s">
        <v>237</v>
      </c>
      <c r="C281" s="24">
        <v>25070388.829999998</v>
      </c>
      <c r="D281" s="24">
        <v>0</v>
      </c>
      <c r="E281" s="24">
        <v>12658839.92</v>
      </c>
    </row>
    <row r="282" spans="1:5" x14ac:dyDescent="0.2">
      <c r="A282" s="22">
        <v>1243</v>
      </c>
      <c r="B282" s="20" t="s">
        <v>238</v>
      </c>
      <c r="C282" s="24">
        <v>11448446.4</v>
      </c>
      <c r="D282" s="24">
        <v>0</v>
      </c>
      <c r="E282" s="24">
        <v>11096330.67</v>
      </c>
    </row>
    <row r="283" spans="1:5" x14ac:dyDescent="0.2">
      <c r="A283" s="22">
        <v>1244</v>
      </c>
      <c r="B283" s="20" t="s">
        <v>239</v>
      </c>
      <c r="C283" s="24">
        <v>9071128.9499999993</v>
      </c>
      <c r="D283" s="24">
        <v>0</v>
      </c>
      <c r="E283" s="24">
        <v>11401175.99</v>
      </c>
    </row>
    <row r="284" spans="1:5" x14ac:dyDescent="0.2">
      <c r="A284" s="22">
        <v>1245</v>
      </c>
      <c r="B284" s="20" t="s">
        <v>240</v>
      </c>
      <c r="C284" s="24">
        <v>0</v>
      </c>
      <c r="D284" s="24">
        <v>0</v>
      </c>
      <c r="E284" s="24">
        <v>0</v>
      </c>
    </row>
    <row r="285" spans="1:5" x14ac:dyDescent="0.2">
      <c r="A285" s="22">
        <v>1246</v>
      </c>
      <c r="B285" s="20" t="s">
        <v>241</v>
      </c>
      <c r="C285" s="24">
        <v>50936076.340000004</v>
      </c>
      <c r="D285" s="24">
        <v>0</v>
      </c>
      <c r="E285" s="24">
        <v>47566640.219999999</v>
      </c>
    </row>
    <row r="286" spans="1:5" x14ac:dyDescent="0.2">
      <c r="A286" s="22">
        <v>1247</v>
      </c>
      <c r="B286" s="20" t="s">
        <v>242</v>
      </c>
      <c r="C286" s="24">
        <v>2083345.33</v>
      </c>
      <c r="D286" s="24">
        <v>0</v>
      </c>
      <c r="E286" s="24">
        <v>0</v>
      </c>
    </row>
    <row r="287" spans="1:5" x14ac:dyDescent="0.2">
      <c r="A287" s="22">
        <v>1248</v>
      </c>
      <c r="B287" s="20" t="s">
        <v>243</v>
      </c>
      <c r="C287" s="24">
        <v>0</v>
      </c>
      <c r="D287" s="24">
        <v>0</v>
      </c>
      <c r="E287" s="24">
        <v>0</v>
      </c>
    </row>
    <row r="289" spans="1:9" x14ac:dyDescent="0.2">
      <c r="A289" s="19" t="s">
        <v>164</v>
      </c>
      <c r="B289" s="19"/>
      <c r="C289" s="19"/>
      <c r="D289" s="19"/>
      <c r="E289" s="19"/>
      <c r="F289" s="19"/>
      <c r="G289" s="19"/>
      <c r="H289" s="19"/>
      <c r="I289" s="19"/>
    </row>
    <row r="290" spans="1:9" x14ac:dyDescent="0.2">
      <c r="A290" s="21" t="s">
        <v>143</v>
      </c>
      <c r="B290" s="21" t="s">
        <v>140</v>
      </c>
      <c r="C290" s="21" t="s">
        <v>141</v>
      </c>
      <c r="D290" s="21" t="s">
        <v>165</v>
      </c>
      <c r="E290" s="21" t="s">
        <v>244</v>
      </c>
      <c r="F290" s="21" t="s">
        <v>153</v>
      </c>
      <c r="G290" s="21" t="s">
        <v>225</v>
      </c>
      <c r="H290" s="21" t="s">
        <v>162</v>
      </c>
      <c r="I290" s="21" t="s">
        <v>226</v>
      </c>
    </row>
    <row r="291" spans="1:9" x14ac:dyDescent="0.2">
      <c r="A291" s="22">
        <v>1250</v>
      </c>
      <c r="B291" s="20" t="s">
        <v>245</v>
      </c>
      <c r="C291" s="24">
        <f>SUM(C292:C296)</f>
        <v>2442117.84</v>
      </c>
      <c r="D291" s="24">
        <f>SUM(D292:D296)</f>
        <v>0</v>
      </c>
      <c r="E291" s="24">
        <f>SUM(E292:E296)</f>
        <v>4496048.38</v>
      </c>
    </row>
    <row r="292" spans="1:9" x14ac:dyDescent="0.2">
      <c r="A292" s="22">
        <v>1251</v>
      </c>
      <c r="B292" s="20" t="s">
        <v>246</v>
      </c>
      <c r="C292" s="24">
        <v>2442117.84</v>
      </c>
      <c r="D292" s="24">
        <v>0</v>
      </c>
      <c r="E292" s="24">
        <v>2442117.84</v>
      </c>
    </row>
    <row r="293" spans="1:9" x14ac:dyDescent="0.2">
      <c r="A293" s="22">
        <v>1252</v>
      </c>
      <c r="B293" s="20" t="s">
        <v>247</v>
      </c>
      <c r="C293" s="24">
        <v>0</v>
      </c>
      <c r="D293" s="24">
        <v>0</v>
      </c>
      <c r="E293" s="24">
        <v>0</v>
      </c>
    </row>
    <row r="294" spans="1:9" x14ac:dyDescent="0.2">
      <c r="A294" s="22">
        <v>1253</v>
      </c>
      <c r="B294" s="20" t="s">
        <v>248</v>
      </c>
      <c r="C294" s="24">
        <v>0</v>
      </c>
      <c r="D294" s="24">
        <v>0</v>
      </c>
      <c r="E294" s="24">
        <v>0</v>
      </c>
    </row>
    <row r="295" spans="1:9" x14ac:dyDescent="0.2">
      <c r="A295" s="22">
        <v>1254</v>
      </c>
      <c r="B295" s="20" t="s">
        <v>249</v>
      </c>
      <c r="C295" s="24">
        <v>0</v>
      </c>
      <c r="D295" s="24">
        <v>0</v>
      </c>
      <c r="E295" s="24">
        <v>0</v>
      </c>
    </row>
    <row r="296" spans="1:9" x14ac:dyDescent="0.2">
      <c r="A296" s="22">
        <v>1259</v>
      </c>
      <c r="B296" s="20" t="s">
        <v>250</v>
      </c>
      <c r="C296" s="24">
        <v>0</v>
      </c>
      <c r="D296" s="24">
        <v>0</v>
      </c>
      <c r="E296" s="24">
        <v>2053930.54</v>
      </c>
    </row>
    <row r="297" spans="1:9" x14ac:dyDescent="0.2">
      <c r="A297" s="22">
        <v>1270</v>
      </c>
      <c r="B297" s="20" t="s">
        <v>251</v>
      </c>
      <c r="C297" s="24">
        <f>SUM(C298:C303)</f>
        <v>2927584.04</v>
      </c>
      <c r="D297" s="24">
        <f>SUM(D298:D303)</f>
        <v>0</v>
      </c>
      <c r="E297" s="24">
        <f>SUM(E298:E303)</f>
        <v>0</v>
      </c>
    </row>
    <row r="298" spans="1:9" x14ac:dyDescent="0.2">
      <c r="A298" s="22">
        <v>1271</v>
      </c>
      <c r="B298" s="20" t="s">
        <v>252</v>
      </c>
      <c r="C298" s="24">
        <v>0</v>
      </c>
      <c r="D298" s="24">
        <v>0</v>
      </c>
      <c r="E298" s="24">
        <v>0</v>
      </c>
    </row>
    <row r="299" spans="1:9" x14ac:dyDescent="0.2">
      <c r="A299" s="22">
        <v>1272</v>
      </c>
      <c r="B299" s="20" t="s">
        <v>253</v>
      </c>
      <c r="C299" s="24">
        <v>0</v>
      </c>
      <c r="D299" s="24">
        <v>0</v>
      </c>
      <c r="E299" s="24">
        <v>0</v>
      </c>
    </row>
    <row r="300" spans="1:9" x14ac:dyDescent="0.2">
      <c r="A300" s="22">
        <v>1273</v>
      </c>
      <c r="B300" s="20" t="s">
        <v>254</v>
      </c>
      <c r="C300" s="24">
        <v>0</v>
      </c>
      <c r="D300" s="24">
        <v>0</v>
      </c>
      <c r="E300" s="24">
        <v>0</v>
      </c>
    </row>
    <row r="301" spans="1:9" x14ac:dyDescent="0.2">
      <c r="A301" s="22">
        <v>1274</v>
      </c>
      <c r="B301" s="20" t="s">
        <v>255</v>
      </c>
      <c r="C301" s="24">
        <v>0</v>
      </c>
      <c r="D301" s="24">
        <v>0</v>
      </c>
      <c r="E301" s="24">
        <v>0</v>
      </c>
    </row>
    <row r="302" spans="1:9" x14ac:dyDescent="0.2">
      <c r="A302" s="22">
        <v>1275</v>
      </c>
      <c r="B302" s="20" t="s">
        <v>256</v>
      </c>
      <c r="C302" s="24">
        <v>0</v>
      </c>
      <c r="D302" s="24">
        <v>0</v>
      </c>
      <c r="E302" s="24">
        <v>0</v>
      </c>
    </row>
    <row r="303" spans="1:9" x14ac:dyDescent="0.2">
      <c r="A303" s="22">
        <v>1279</v>
      </c>
      <c r="B303" s="20" t="s">
        <v>257</v>
      </c>
      <c r="C303" s="24">
        <v>2927584.04</v>
      </c>
      <c r="D303" s="24">
        <v>0</v>
      </c>
      <c r="E303" s="24">
        <v>0</v>
      </c>
    </row>
    <row r="305" spans="1:8" x14ac:dyDescent="0.2">
      <c r="A305" s="19" t="s">
        <v>166</v>
      </c>
      <c r="B305" s="19"/>
      <c r="C305" s="19"/>
      <c r="D305" s="19"/>
      <c r="E305" s="19"/>
      <c r="F305" s="19"/>
      <c r="G305" s="19"/>
      <c r="H305" s="19"/>
    </row>
    <row r="306" spans="1:8" x14ac:dyDescent="0.2">
      <c r="A306" s="21" t="s">
        <v>143</v>
      </c>
      <c r="B306" s="21" t="s">
        <v>140</v>
      </c>
      <c r="C306" s="21" t="s">
        <v>141</v>
      </c>
      <c r="D306" s="21" t="s">
        <v>258</v>
      </c>
      <c r="E306" s="21"/>
      <c r="F306" s="21"/>
      <c r="G306" s="21"/>
      <c r="H306" s="21"/>
    </row>
    <row r="307" spans="1:8" x14ac:dyDescent="0.2">
      <c r="A307" s="22">
        <v>1160</v>
      </c>
      <c r="B307" s="20" t="s">
        <v>259</v>
      </c>
      <c r="C307" s="24">
        <f>SUM(C308:C309)</f>
        <v>0</v>
      </c>
    </row>
    <row r="308" spans="1:8" x14ac:dyDescent="0.2">
      <c r="A308" s="22">
        <v>1161</v>
      </c>
      <c r="B308" s="20" t="s">
        <v>260</v>
      </c>
      <c r="C308" s="24">
        <v>0</v>
      </c>
    </row>
    <row r="309" spans="1:8" x14ac:dyDescent="0.2">
      <c r="A309" s="22">
        <v>1162</v>
      </c>
      <c r="B309" s="20" t="s">
        <v>261</v>
      </c>
      <c r="C309" s="24">
        <v>0</v>
      </c>
    </row>
    <row r="311" spans="1:8" x14ac:dyDescent="0.2">
      <c r="A311" s="19" t="s">
        <v>577</v>
      </c>
      <c r="B311" s="19"/>
      <c r="C311" s="19"/>
      <c r="D311" s="19"/>
      <c r="E311" s="19"/>
      <c r="F311" s="19"/>
      <c r="G311" s="19"/>
      <c r="H311" s="19"/>
    </row>
    <row r="312" spans="1:8" x14ac:dyDescent="0.2">
      <c r="A312" s="21" t="s">
        <v>143</v>
      </c>
      <c r="B312" s="21" t="s">
        <v>140</v>
      </c>
      <c r="C312" s="21" t="s">
        <v>141</v>
      </c>
      <c r="D312" s="21" t="s">
        <v>204</v>
      </c>
      <c r="E312" s="21"/>
      <c r="F312" s="21"/>
      <c r="G312" s="21"/>
      <c r="H312" s="21"/>
    </row>
    <row r="313" spans="1:8" x14ac:dyDescent="0.2">
      <c r="A313" s="22">
        <v>1190</v>
      </c>
      <c r="B313" s="20" t="s">
        <v>585</v>
      </c>
      <c r="C313" s="24">
        <f>SUM(C314:C317)</f>
        <v>86519.35</v>
      </c>
    </row>
    <row r="314" spans="1:8" x14ac:dyDescent="0.2">
      <c r="A314" s="22">
        <v>1191</v>
      </c>
      <c r="B314" s="20" t="s">
        <v>578</v>
      </c>
      <c r="C314" s="24">
        <v>86519.35</v>
      </c>
    </row>
    <row r="315" spans="1:8" x14ac:dyDescent="0.2">
      <c r="A315" s="22">
        <v>1192</v>
      </c>
      <c r="B315" s="20" t="s">
        <v>579</v>
      </c>
      <c r="C315" s="24">
        <v>0</v>
      </c>
    </row>
    <row r="316" spans="1:8" x14ac:dyDescent="0.2">
      <c r="A316" s="22">
        <v>1193</v>
      </c>
      <c r="B316" s="20" t="s">
        <v>580</v>
      </c>
      <c r="C316" s="24">
        <v>0</v>
      </c>
    </row>
    <row r="317" spans="1:8" x14ac:dyDescent="0.2">
      <c r="A317" s="22">
        <v>1194</v>
      </c>
      <c r="B317" s="20" t="s">
        <v>581</v>
      </c>
      <c r="C317" s="24">
        <v>0</v>
      </c>
    </row>
    <row r="318" spans="1:8" x14ac:dyDescent="0.2">
      <c r="A318" s="19" t="s">
        <v>625</v>
      </c>
      <c r="C318" s="24"/>
    </row>
    <row r="319" spans="1:8" x14ac:dyDescent="0.2">
      <c r="A319" s="21" t="s">
        <v>143</v>
      </c>
      <c r="B319" s="21" t="s">
        <v>140</v>
      </c>
      <c r="C319" s="21" t="s">
        <v>141</v>
      </c>
      <c r="D319" s="21" t="s">
        <v>204</v>
      </c>
      <c r="E319" s="21"/>
      <c r="F319" s="21"/>
      <c r="G319" s="21"/>
      <c r="H319" s="21"/>
    </row>
    <row r="320" spans="1:8" x14ac:dyDescent="0.2">
      <c r="A320" s="22">
        <v>1290</v>
      </c>
      <c r="B320" s="20" t="s">
        <v>262</v>
      </c>
      <c r="C320" s="24">
        <f>SUM(C321:C323)</f>
        <v>0</v>
      </c>
    </row>
    <row r="321" spans="1:8" x14ac:dyDescent="0.2">
      <c r="A321" s="22">
        <v>1291</v>
      </c>
      <c r="B321" s="20" t="s">
        <v>263</v>
      </c>
      <c r="C321" s="24">
        <v>0</v>
      </c>
    </row>
    <row r="322" spans="1:8" x14ac:dyDescent="0.2">
      <c r="A322" s="22">
        <v>1292</v>
      </c>
      <c r="B322" s="20" t="s">
        <v>264</v>
      </c>
      <c r="C322" s="24">
        <v>0</v>
      </c>
    </row>
    <row r="323" spans="1:8" x14ac:dyDescent="0.2">
      <c r="A323" s="22">
        <v>1293</v>
      </c>
      <c r="B323" s="20" t="s">
        <v>265</v>
      </c>
      <c r="C323" s="24">
        <v>0</v>
      </c>
    </row>
    <row r="325" spans="1:8" x14ac:dyDescent="0.2">
      <c r="A325" s="19" t="s">
        <v>168</v>
      </c>
      <c r="B325" s="19"/>
      <c r="C325" s="19"/>
      <c r="D325" s="19"/>
      <c r="E325" s="19"/>
      <c r="F325" s="19"/>
      <c r="G325" s="19"/>
      <c r="H325" s="19"/>
    </row>
    <row r="326" spans="1:8" x14ac:dyDescent="0.2">
      <c r="A326" s="21" t="s">
        <v>143</v>
      </c>
      <c r="B326" s="21" t="s">
        <v>140</v>
      </c>
      <c r="C326" s="21" t="s">
        <v>141</v>
      </c>
      <c r="D326" s="21" t="s">
        <v>200</v>
      </c>
      <c r="E326" s="21" t="s">
        <v>201</v>
      </c>
      <c r="F326" s="21" t="s">
        <v>202</v>
      </c>
      <c r="G326" s="21" t="s">
        <v>266</v>
      </c>
      <c r="H326" s="21" t="s">
        <v>267</v>
      </c>
    </row>
    <row r="327" spans="1:8" x14ac:dyDescent="0.2">
      <c r="A327" s="22">
        <v>2110</v>
      </c>
      <c r="B327" s="20" t="s">
        <v>268</v>
      </c>
      <c r="C327" s="24">
        <f>SUM(C328:C336)</f>
        <v>17166149.740000002</v>
      </c>
      <c r="D327" s="24">
        <f>SUM(D328:D336)</f>
        <v>17166149.740000002</v>
      </c>
      <c r="E327" s="24">
        <f>SUM(E328:E336)</f>
        <v>0</v>
      </c>
      <c r="F327" s="24">
        <f>SUM(F328:F336)</f>
        <v>0</v>
      </c>
      <c r="G327" s="24">
        <f>SUM(G328:G336)</f>
        <v>0</v>
      </c>
    </row>
    <row r="328" spans="1:8" x14ac:dyDescent="0.2">
      <c r="A328" s="22">
        <v>2111</v>
      </c>
      <c r="B328" s="20" t="s">
        <v>269</v>
      </c>
      <c r="C328" s="24">
        <v>28119.55</v>
      </c>
      <c r="D328" s="24">
        <f>C328</f>
        <v>28119.55</v>
      </c>
      <c r="E328" s="24">
        <v>0</v>
      </c>
      <c r="F328" s="24">
        <v>0</v>
      </c>
      <c r="G328" s="24">
        <v>0</v>
      </c>
    </row>
    <row r="329" spans="1:8" x14ac:dyDescent="0.2">
      <c r="A329" s="22">
        <v>2112</v>
      </c>
      <c r="B329" s="20" t="s">
        <v>270</v>
      </c>
      <c r="C329" s="24">
        <v>1221379.01</v>
      </c>
      <c r="D329" s="24">
        <f t="shared" ref="D329:D336" si="3">C329</f>
        <v>1221379.01</v>
      </c>
      <c r="E329" s="24">
        <v>0</v>
      </c>
      <c r="F329" s="24">
        <v>0</v>
      </c>
      <c r="G329" s="24">
        <v>0</v>
      </c>
    </row>
    <row r="330" spans="1:8" x14ac:dyDescent="0.2">
      <c r="A330" s="22">
        <v>2113</v>
      </c>
      <c r="B330" s="20" t="s">
        <v>271</v>
      </c>
      <c r="C330" s="24">
        <v>1469232.74</v>
      </c>
      <c r="D330" s="24">
        <f t="shared" si="3"/>
        <v>1469232.74</v>
      </c>
      <c r="E330" s="24">
        <v>0</v>
      </c>
      <c r="F330" s="24">
        <v>0</v>
      </c>
      <c r="G330" s="24">
        <v>0</v>
      </c>
    </row>
    <row r="331" spans="1:8" x14ac:dyDescent="0.2">
      <c r="A331" s="22">
        <v>2114</v>
      </c>
      <c r="B331" s="20" t="s">
        <v>272</v>
      </c>
      <c r="C331" s="24">
        <v>0</v>
      </c>
      <c r="D331" s="24">
        <f t="shared" si="3"/>
        <v>0</v>
      </c>
      <c r="E331" s="24">
        <v>0</v>
      </c>
      <c r="F331" s="24">
        <v>0</v>
      </c>
      <c r="G331" s="24">
        <v>0</v>
      </c>
    </row>
    <row r="332" spans="1:8" x14ac:dyDescent="0.2">
      <c r="A332" s="22">
        <v>2115</v>
      </c>
      <c r="B332" s="20" t="s">
        <v>273</v>
      </c>
      <c r="C332" s="24">
        <v>0</v>
      </c>
      <c r="D332" s="24">
        <f t="shared" si="3"/>
        <v>0</v>
      </c>
      <c r="E332" s="24">
        <v>0</v>
      </c>
      <c r="F332" s="24">
        <v>0</v>
      </c>
      <c r="G332" s="24">
        <v>0</v>
      </c>
    </row>
    <row r="333" spans="1:8" x14ac:dyDescent="0.2">
      <c r="A333" s="22">
        <v>2116</v>
      </c>
      <c r="B333" s="20" t="s">
        <v>274</v>
      </c>
      <c r="C333" s="24">
        <v>0</v>
      </c>
      <c r="D333" s="24">
        <f t="shared" si="3"/>
        <v>0</v>
      </c>
      <c r="E333" s="24">
        <v>0</v>
      </c>
      <c r="F333" s="24">
        <v>0</v>
      </c>
      <c r="G333" s="24">
        <v>0</v>
      </c>
    </row>
    <row r="334" spans="1:8" x14ac:dyDescent="0.2">
      <c r="A334" s="22">
        <v>2117</v>
      </c>
      <c r="B334" s="20" t="s">
        <v>275</v>
      </c>
      <c r="C334" s="24">
        <v>2189462.7200000002</v>
      </c>
      <c r="D334" s="24">
        <f t="shared" si="3"/>
        <v>2189462.7200000002</v>
      </c>
      <c r="E334" s="24">
        <v>0</v>
      </c>
      <c r="F334" s="24">
        <v>0</v>
      </c>
      <c r="G334" s="24">
        <v>0</v>
      </c>
    </row>
    <row r="335" spans="1:8" x14ac:dyDescent="0.2">
      <c r="A335" s="22">
        <v>2118</v>
      </c>
      <c r="B335" s="20" t="s">
        <v>276</v>
      </c>
      <c r="C335" s="24">
        <v>0</v>
      </c>
      <c r="D335" s="24">
        <f t="shared" si="3"/>
        <v>0</v>
      </c>
      <c r="E335" s="24">
        <v>0</v>
      </c>
      <c r="F335" s="24">
        <v>0</v>
      </c>
      <c r="G335" s="24">
        <v>0</v>
      </c>
    </row>
    <row r="336" spans="1:8" x14ac:dyDescent="0.2">
      <c r="A336" s="22">
        <v>2119</v>
      </c>
      <c r="B336" s="20" t="s">
        <v>277</v>
      </c>
      <c r="C336" s="24">
        <v>12257955.720000001</v>
      </c>
      <c r="D336" s="24">
        <f t="shared" si="3"/>
        <v>12257955.720000001</v>
      </c>
      <c r="E336" s="24">
        <v>0</v>
      </c>
      <c r="F336" s="24">
        <v>0</v>
      </c>
      <c r="G336" s="24">
        <v>0</v>
      </c>
    </row>
    <row r="337" spans="1:8" x14ac:dyDescent="0.2">
      <c r="A337" s="22">
        <v>2120</v>
      </c>
      <c r="B337" s="20" t="s">
        <v>278</v>
      </c>
      <c r="C337" s="24">
        <f>SUM(C338:C340)</f>
        <v>0</v>
      </c>
      <c r="D337" s="24">
        <f t="shared" ref="D337:G337" si="4">SUM(D338:D340)</f>
        <v>0</v>
      </c>
      <c r="E337" s="24">
        <f t="shared" si="4"/>
        <v>0</v>
      </c>
      <c r="F337" s="24">
        <f t="shared" si="4"/>
        <v>0</v>
      </c>
      <c r="G337" s="24">
        <f t="shared" si="4"/>
        <v>0</v>
      </c>
    </row>
    <row r="338" spans="1:8" x14ac:dyDescent="0.2">
      <c r="A338" s="22">
        <v>2121</v>
      </c>
      <c r="B338" s="20" t="s">
        <v>279</v>
      </c>
      <c r="C338" s="24">
        <v>0</v>
      </c>
      <c r="D338" s="24">
        <f>C338</f>
        <v>0</v>
      </c>
      <c r="E338" s="24">
        <v>0</v>
      </c>
      <c r="F338" s="24">
        <v>0</v>
      </c>
      <c r="G338" s="24">
        <v>0</v>
      </c>
    </row>
    <row r="339" spans="1:8" x14ac:dyDescent="0.2">
      <c r="A339" s="22">
        <v>2122</v>
      </c>
      <c r="B339" s="20" t="s">
        <v>280</v>
      </c>
      <c r="C339" s="24">
        <v>0</v>
      </c>
      <c r="D339" s="24">
        <f t="shared" ref="D339:D340" si="5">C339</f>
        <v>0</v>
      </c>
      <c r="E339" s="24">
        <v>0</v>
      </c>
      <c r="F339" s="24">
        <v>0</v>
      </c>
      <c r="G339" s="24">
        <v>0</v>
      </c>
    </row>
    <row r="340" spans="1:8" x14ac:dyDescent="0.2">
      <c r="A340" s="22">
        <v>2129</v>
      </c>
      <c r="B340" s="20" t="s">
        <v>281</v>
      </c>
      <c r="C340" s="24">
        <v>0</v>
      </c>
      <c r="D340" s="24">
        <f t="shared" si="5"/>
        <v>0</v>
      </c>
      <c r="E340" s="24">
        <v>0</v>
      </c>
      <c r="F340" s="24">
        <v>0</v>
      </c>
      <c r="G340" s="24">
        <v>0</v>
      </c>
    </row>
    <row r="342" spans="1:8" x14ac:dyDescent="0.2">
      <c r="A342" s="19" t="s">
        <v>169</v>
      </c>
      <c r="B342" s="19"/>
      <c r="C342" s="19"/>
      <c r="D342" s="19"/>
      <c r="E342" s="19"/>
      <c r="F342" s="19"/>
      <c r="G342" s="19"/>
      <c r="H342" s="19"/>
    </row>
    <row r="343" spans="1:8" x14ac:dyDescent="0.2">
      <c r="A343" s="21" t="s">
        <v>143</v>
      </c>
      <c r="B343" s="21" t="s">
        <v>140</v>
      </c>
      <c r="C343" s="21" t="s">
        <v>141</v>
      </c>
      <c r="D343" s="21" t="s">
        <v>144</v>
      </c>
      <c r="E343" s="21" t="s">
        <v>204</v>
      </c>
      <c r="F343" s="21"/>
      <c r="G343" s="21"/>
      <c r="H343" s="21"/>
    </row>
    <row r="344" spans="1:8" x14ac:dyDescent="0.2">
      <c r="A344" s="22">
        <v>2160</v>
      </c>
      <c r="B344" s="20" t="s">
        <v>282</v>
      </c>
      <c r="C344" s="24">
        <f>SUM(C345:C350)</f>
        <v>72010</v>
      </c>
    </row>
    <row r="345" spans="1:8" x14ac:dyDescent="0.2">
      <c r="A345" s="22">
        <v>2161</v>
      </c>
      <c r="B345" s="20" t="s">
        <v>283</v>
      </c>
      <c r="C345" s="24">
        <v>72010</v>
      </c>
    </row>
    <row r="346" spans="1:8" x14ac:dyDescent="0.2">
      <c r="A346" s="22">
        <v>2162</v>
      </c>
      <c r="B346" s="20" t="s">
        <v>284</v>
      </c>
      <c r="C346" s="24">
        <v>0</v>
      </c>
    </row>
    <row r="347" spans="1:8" x14ac:dyDescent="0.2">
      <c r="A347" s="22">
        <v>2163</v>
      </c>
      <c r="B347" s="20" t="s">
        <v>285</v>
      </c>
      <c r="C347" s="24">
        <v>0</v>
      </c>
    </row>
    <row r="348" spans="1:8" x14ac:dyDescent="0.2">
      <c r="A348" s="22">
        <v>2164</v>
      </c>
      <c r="B348" s="20" t="s">
        <v>286</v>
      </c>
      <c r="C348" s="24">
        <v>0</v>
      </c>
    </row>
    <row r="349" spans="1:8" x14ac:dyDescent="0.2">
      <c r="A349" s="22">
        <v>2165</v>
      </c>
      <c r="B349" s="20" t="s">
        <v>287</v>
      </c>
      <c r="C349" s="24">
        <v>0</v>
      </c>
    </row>
    <row r="350" spans="1:8" x14ac:dyDescent="0.2">
      <c r="A350" s="22">
        <v>2166</v>
      </c>
      <c r="B350" s="20" t="s">
        <v>288</v>
      </c>
      <c r="C350" s="24">
        <v>0</v>
      </c>
    </row>
    <row r="351" spans="1:8" x14ac:dyDescent="0.2">
      <c r="A351" s="22">
        <v>2250</v>
      </c>
      <c r="B351" s="20" t="s">
        <v>289</v>
      </c>
      <c r="C351" s="24">
        <f>SUM(C352:C357)</f>
        <v>0</v>
      </c>
    </row>
    <row r="352" spans="1:8" x14ac:dyDescent="0.2">
      <c r="A352" s="22">
        <v>2251</v>
      </c>
      <c r="B352" s="20" t="s">
        <v>290</v>
      </c>
      <c r="C352" s="24">
        <v>0</v>
      </c>
    </row>
    <row r="353" spans="1:8" x14ac:dyDescent="0.2">
      <c r="A353" s="22">
        <v>2252</v>
      </c>
      <c r="B353" s="20" t="s">
        <v>291</v>
      </c>
      <c r="C353" s="24">
        <v>0</v>
      </c>
    </row>
    <row r="354" spans="1:8" x14ac:dyDescent="0.2">
      <c r="A354" s="22">
        <v>2253</v>
      </c>
      <c r="B354" s="20" t="s">
        <v>292</v>
      </c>
      <c r="C354" s="24">
        <v>0</v>
      </c>
    </row>
    <row r="355" spans="1:8" x14ac:dyDescent="0.2">
      <c r="A355" s="22">
        <v>2254</v>
      </c>
      <c r="B355" s="20" t="s">
        <v>293</v>
      </c>
      <c r="C355" s="24">
        <v>0</v>
      </c>
    </row>
    <row r="356" spans="1:8" x14ac:dyDescent="0.2">
      <c r="A356" s="22">
        <v>2255</v>
      </c>
      <c r="B356" s="20" t="s">
        <v>294</v>
      </c>
      <c r="C356" s="24">
        <v>0</v>
      </c>
    </row>
    <row r="357" spans="1:8" x14ac:dyDescent="0.2">
      <c r="A357" s="22">
        <v>2256</v>
      </c>
      <c r="B357" s="20" t="s">
        <v>295</v>
      </c>
      <c r="C357" s="24">
        <v>0</v>
      </c>
    </row>
    <row r="359" spans="1:8" x14ac:dyDescent="0.2">
      <c r="A359" s="19" t="s">
        <v>170</v>
      </c>
      <c r="B359" s="19"/>
      <c r="C359" s="19"/>
      <c r="D359" s="19"/>
      <c r="E359" s="19"/>
      <c r="F359" s="19"/>
      <c r="G359" s="19"/>
      <c r="H359" s="19"/>
    </row>
    <row r="360" spans="1:8" x14ac:dyDescent="0.2">
      <c r="A360" s="23" t="s">
        <v>143</v>
      </c>
      <c r="B360" s="23" t="s">
        <v>140</v>
      </c>
      <c r="C360" s="23" t="s">
        <v>141</v>
      </c>
      <c r="D360" s="23" t="s">
        <v>144</v>
      </c>
      <c r="E360" s="23" t="s">
        <v>204</v>
      </c>
      <c r="F360" s="23"/>
      <c r="G360" s="23"/>
      <c r="H360" s="23"/>
    </row>
    <row r="361" spans="1:8" x14ac:dyDescent="0.2">
      <c r="A361" s="22">
        <v>2159</v>
      </c>
      <c r="B361" s="20" t="s">
        <v>296</v>
      </c>
      <c r="C361" s="24">
        <v>0</v>
      </c>
    </row>
    <row r="362" spans="1:8" x14ac:dyDescent="0.2">
      <c r="A362" s="22">
        <v>2199</v>
      </c>
      <c r="B362" s="20" t="s">
        <v>297</v>
      </c>
      <c r="C362" s="24">
        <v>817891.33</v>
      </c>
    </row>
    <row r="363" spans="1:8" x14ac:dyDescent="0.2">
      <c r="A363" s="22">
        <v>2240</v>
      </c>
      <c r="B363" s="20" t="s">
        <v>298</v>
      </c>
      <c r="C363" s="24">
        <f>SUM(C364:C366)</f>
        <v>0</v>
      </c>
    </row>
    <row r="364" spans="1:8" x14ac:dyDescent="0.2">
      <c r="A364" s="22">
        <v>2241</v>
      </c>
      <c r="B364" s="20" t="s">
        <v>299</v>
      </c>
      <c r="C364" s="24">
        <v>0</v>
      </c>
    </row>
    <row r="365" spans="1:8" x14ac:dyDescent="0.2">
      <c r="A365" s="22">
        <v>2242</v>
      </c>
      <c r="B365" s="20" t="s">
        <v>300</v>
      </c>
      <c r="C365" s="24">
        <v>0</v>
      </c>
    </row>
    <row r="366" spans="1:8" x14ac:dyDescent="0.2">
      <c r="A366" s="22">
        <v>2249</v>
      </c>
      <c r="B366" s="20" t="s">
        <v>301</v>
      </c>
      <c r="C366" s="24">
        <v>0</v>
      </c>
    </row>
    <row r="368" spans="1:8" x14ac:dyDescent="0.2">
      <c r="A368" s="183" t="s">
        <v>667</v>
      </c>
      <c r="B368" s="183"/>
      <c r="C368" s="183"/>
      <c r="D368" s="27" t="s">
        <v>604</v>
      </c>
      <c r="E368" s="28">
        <v>2024</v>
      </c>
    </row>
    <row r="369" spans="1:5" x14ac:dyDescent="0.2">
      <c r="A369" s="183" t="s">
        <v>610</v>
      </c>
      <c r="B369" s="183"/>
      <c r="C369" s="183"/>
      <c r="D369" s="27" t="s">
        <v>605</v>
      </c>
      <c r="E369" s="28" t="s">
        <v>607</v>
      </c>
    </row>
    <row r="370" spans="1:5" x14ac:dyDescent="0.2">
      <c r="A370" s="183" t="s">
        <v>668</v>
      </c>
      <c r="B370" s="183"/>
      <c r="C370" s="183"/>
      <c r="D370" s="27" t="s">
        <v>606</v>
      </c>
      <c r="E370" s="28">
        <v>1</v>
      </c>
    </row>
    <row r="371" spans="1:5" x14ac:dyDescent="0.2">
      <c r="A371" s="30" t="s">
        <v>193</v>
      </c>
      <c r="B371" s="31"/>
      <c r="C371" s="31"/>
      <c r="D371" s="31"/>
      <c r="E371" s="31"/>
    </row>
    <row r="372" spans="1:5" x14ac:dyDescent="0.2">
      <c r="A372" s="128"/>
      <c r="B372" s="128"/>
      <c r="C372" s="128"/>
      <c r="D372" s="128"/>
      <c r="E372" s="128"/>
    </row>
    <row r="373" spans="1:5" x14ac:dyDescent="0.2">
      <c r="A373" s="31" t="s">
        <v>171</v>
      </c>
      <c r="B373" s="31"/>
      <c r="C373" s="31"/>
      <c r="D373" s="31"/>
      <c r="E373" s="31"/>
    </row>
    <row r="374" spans="1:5" x14ac:dyDescent="0.2">
      <c r="A374" s="32" t="s">
        <v>143</v>
      </c>
      <c r="B374" s="32" t="s">
        <v>140</v>
      </c>
      <c r="C374" s="32" t="s">
        <v>141</v>
      </c>
      <c r="D374" s="32" t="s">
        <v>142</v>
      </c>
      <c r="E374" s="32" t="s">
        <v>144</v>
      </c>
    </row>
    <row r="375" spans="1:5" x14ac:dyDescent="0.2">
      <c r="A375" s="129">
        <v>3110</v>
      </c>
      <c r="B375" s="128" t="s">
        <v>333</v>
      </c>
      <c r="C375" s="130">
        <v>349564987.38</v>
      </c>
      <c r="D375" s="128"/>
      <c r="E375" s="128"/>
    </row>
    <row r="376" spans="1:5" x14ac:dyDescent="0.2">
      <c r="A376" s="129">
        <v>3120</v>
      </c>
      <c r="B376" s="128" t="s">
        <v>464</v>
      </c>
      <c r="C376" s="130">
        <v>22858414.199999999</v>
      </c>
      <c r="D376" s="128"/>
      <c r="E376" s="128"/>
    </row>
    <row r="377" spans="1:5" x14ac:dyDescent="0.2">
      <c r="A377" s="129">
        <v>3130</v>
      </c>
      <c r="B377" s="128" t="s">
        <v>465</v>
      </c>
      <c r="C377" s="130">
        <v>0</v>
      </c>
      <c r="D377" s="128"/>
      <c r="E377" s="128"/>
    </row>
    <row r="378" spans="1:5" x14ac:dyDescent="0.2">
      <c r="A378" s="128"/>
      <c r="B378" s="128"/>
      <c r="C378" s="128"/>
      <c r="D378" s="128"/>
      <c r="E378" s="128"/>
    </row>
    <row r="379" spans="1:5" x14ac:dyDescent="0.2">
      <c r="A379" s="31" t="s">
        <v>173</v>
      </c>
      <c r="B379" s="31"/>
      <c r="C379" s="31"/>
      <c r="D379" s="31"/>
      <c r="E379" s="31"/>
    </row>
    <row r="380" spans="1:5" x14ac:dyDescent="0.2">
      <c r="A380" s="32" t="s">
        <v>143</v>
      </c>
      <c r="B380" s="32" t="s">
        <v>140</v>
      </c>
      <c r="C380" s="32" t="s">
        <v>141</v>
      </c>
      <c r="D380" s="32" t="s">
        <v>466</v>
      </c>
      <c r="E380" s="32"/>
    </row>
    <row r="381" spans="1:5" x14ac:dyDescent="0.2">
      <c r="A381" s="129">
        <v>3210</v>
      </c>
      <c r="B381" s="128" t="s">
        <v>467</v>
      </c>
      <c r="C381" s="130">
        <v>39754480.5</v>
      </c>
      <c r="D381" s="128"/>
      <c r="E381" s="128"/>
    </row>
    <row r="382" spans="1:5" x14ac:dyDescent="0.2">
      <c r="A382" s="129">
        <v>3220</v>
      </c>
      <c r="B382" s="128" t="s">
        <v>468</v>
      </c>
      <c r="C382" s="130">
        <v>-55136695.369999997</v>
      </c>
      <c r="D382" s="128"/>
      <c r="E382" s="128"/>
    </row>
    <row r="383" spans="1:5" x14ac:dyDescent="0.2">
      <c r="A383" s="129">
        <v>3230</v>
      </c>
      <c r="B383" s="128" t="s">
        <v>469</v>
      </c>
      <c r="C383" s="130">
        <f>SUM(C384:C387)</f>
        <v>0</v>
      </c>
      <c r="D383" s="128"/>
      <c r="E383" s="128"/>
    </row>
    <row r="384" spans="1:5" x14ac:dyDescent="0.2">
      <c r="A384" s="129">
        <v>3231</v>
      </c>
      <c r="B384" s="128" t="s">
        <v>470</v>
      </c>
      <c r="C384" s="130">
        <v>0</v>
      </c>
      <c r="D384" s="128"/>
      <c r="E384" s="128"/>
    </row>
    <row r="385" spans="1:5" x14ac:dyDescent="0.2">
      <c r="A385" s="129">
        <v>3232</v>
      </c>
      <c r="B385" s="128" t="s">
        <v>471</v>
      </c>
      <c r="C385" s="130">
        <v>0</v>
      </c>
      <c r="D385" s="128"/>
      <c r="E385" s="128"/>
    </row>
    <row r="386" spans="1:5" x14ac:dyDescent="0.2">
      <c r="A386" s="129">
        <v>3233</v>
      </c>
      <c r="B386" s="128" t="s">
        <v>472</v>
      </c>
      <c r="C386" s="130">
        <v>0</v>
      </c>
      <c r="D386" s="128"/>
      <c r="E386" s="128"/>
    </row>
    <row r="387" spans="1:5" x14ac:dyDescent="0.2">
      <c r="A387" s="129">
        <v>3239</v>
      </c>
      <c r="B387" s="128" t="s">
        <v>473</v>
      </c>
      <c r="C387" s="130">
        <v>0</v>
      </c>
      <c r="D387" s="128"/>
      <c r="E387" s="128"/>
    </row>
    <row r="388" spans="1:5" x14ac:dyDescent="0.2">
      <c r="A388" s="129">
        <v>3240</v>
      </c>
      <c r="B388" s="128" t="s">
        <v>474</v>
      </c>
      <c r="C388" s="130">
        <f>SUM(C389:C391)</f>
        <v>0</v>
      </c>
      <c r="D388" s="128"/>
      <c r="E388" s="128"/>
    </row>
    <row r="389" spans="1:5" x14ac:dyDescent="0.2">
      <c r="A389" s="129">
        <v>3241</v>
      </c>
      <c r="B389" s="128" t="s">
        <v>475</v>
      </c>
      <c r="C389" s="130">
        <v>0</v>
      </c>
      <c r="D389" s="128"/>
      <c r="E389" s="128"/>
    </row>
    <row r="390" spans="1:5" x14ac:dyDescent="0.2">
      <c r="A390" s="129">
        <v>3242</v>
      </c>
      <c r="B390" s="128" t="s">
        <v>476</v>
      </c>
      <c r="C390" s="130">
        <v>0</v>
      </c>
      <c r="D390" s="128"/>
      <c r="E390" s="128"/>
    </row>
    <row r="391" spans="1:5" x14ac:dyDescent="0.2">
      <c r="A391" s="129">
        <v>3243</v>
      </c>
      <c r="B391" s="128" t="s">
        <v>477</v>
      </c>
      <c r="C391" s="130">
        <v>0</v>
      </c>
      <c r="D391" s="128"/>
      <c r="E391" s="128"/>
    </row>
    <row r="392" spans="1:5" x14ac:dyDescent="0.2">
      <c r="A392" s="129">
        <v>3250</v>
      </c>
      <c r="B392" s="128" t="s">
        <v>478</v>
      </c>
      <c r="C392" s="130">
        <f>SUM(C393:C394)</f>
        <v>0</v>
      </c>
      <c r="D392" s="128"/>
      <c r="E392" s="128"/>
    </row>
    <row r="393" spans="1:5" x14ac:dyDescent="0.2">
      <c r="A393" s="129">
        <v>3251</v>
      </c>
      <c r="B393" s="128" t="s">
        <v>479</v>
      </c>
      <c r="C393" s="130">
        <v>0</v>
      </c>
      <c r="D393" s="128"/>
      <c r="E393" s="128"/>
    </row>
    <row r="394" spans="1:5" x14ac:dyDescent="0.2">
      <c r="A394" s="129">
        <v>3252</v>
      </c>
      <c r="B394" s="128" t="s">
        <v>480</v>
      </c>
      <c r="C394" s="130">
        <v>0</v>
      </c>
      <c r="D394" s="128"/>
      <c r="E394" s="128"/>
    </row>
    <row r="395" spans="1:5" x14ac:dyDescent="0.2">
      <c r="A395" s="128"/>
      <c r="B395" s="128"/>
      <c r="C395" s="128"/>
      <c r="D395" s="128"/>
      <c r="E395" s="128"/>
    </row>
    <row r="396" spans="1:5" x14ac:dyDescent="0.2">
      <c r="A396" s="183" t="s">
        <v>667</v>
      </c>
      <c r="B396" s="183"/>
      <c r="C396" s="183"/>
      <c r="D396" s="27" t="s">
        <v>604</v>
      </c>
      <c r="E396" s="28">
        <v>2024</v>
      </c>
    </row>
    <row r="397" spans="1:5" x14ac:dyDescent="0.2">
      <c r="A397" s="183" t="s">
        <v>611</v>
      </c>
      <c r="B397" s="183"/>
      <c r="C397" s="183"/>
      <c r="D397" s="27" t="s">
        <v>605</v>
      </c>
      <c r="E397" s="28" t="s">
        <v>607</v>
      </c>
    </row>
    <row r="398" spans="1:5" x14ac:dyDescent="0.2">
      <c r="A398" s="183" t="s">
        <v>668</v>
      </c>
      <c r="B398" s="183"/>
      <c r="C398" s="183"/>
      <c r="D398" s="27" t="s">
        <v>606</v>
      </c>
      <c r="E398" s="28">
        <v>1</v>
      </c>
    </row>
    <row r="399" spans="1:5" x14ac:dyDescent="0.2">
      <c r="A399" s="30" t="s">
        <v>193</v>
      </c>
      <c r="B399" s="31"/>
      <c r="C399" s="31"/>
      <c r="D399" s="31"/>
      <c r="E399" s="31"/>
    </row>
    <row r="400" spans="1:5" x14ac:dyDescent="0.2">
      <c r="A400" s="128"/>
      <c r="B400" s="128"/>
      <c r="C400" s="128"/>
      <c r="D400" s="128"/>
      <c r="E400" s="128"/>
    </row>
    <row r="401" spans="1:5" x14ac:dyDescent="0.2">
      <c r="A401" s="31" t="s">
        <v>174</v>
      </c>
      <c r="B401" s="31"/>
      <c r="C401" s="31"/>
      <c r="D401" s="31"/>
      <c r="E401" s="31"/>
    </row>
    <row r="402" spans="1:5" x14ac:dyDescent="0.2">
      <c r="A402" s="32" t="s">
        <v>143</v>
      </c>
      <c r="B402" s="32" t="s">
        <v>648</v>
      </c>
      <c r="C402" s="127">
        <v>2024</v>
      </c>
      <c r="D402" s="127">
        <v>2023</v>
      </c>
      <c r="E402" s="32"/>
    </row>
    <row r="403" spans="1:5" x14ac:dyDescent="0.2">
      <c r="A403" s="129">
        <v>1111</v>
      </c>
      <c r="B403" s="128" t="s">
        <v>481</v>
      </c>
      <c r="C403" s="130">
        <v>0</v>
      </c>
      <c r="D403" s="130">
        <v>0</v>
      </c>
      <c r="E403" s="128"/>
    </row>
    <row r="404" spans="1:5" x14ac:dyDescent="0.2">
      <c r="A404" s="129">
        <v>1112</v>
      </c>
      <c r="B404" s="128" t="s">
        <v>482</v>
      </c>
      <c r="C404" s="130">
        <v>58027978.009999998</v>
      </c>
      <c r="D404" s="130">
        <v>55194661.18</v>
      </c>
      <c r="E404" s="128"/>
    </row>
    <row r="405" spans="1:5" x14ac:dyDescent="0.2">
      <c r="A405" s="129">
        <v>1113</v>
      </c>
      <c r="B405" s="128" t="s">
        <v>483</v>
      </c>
      <c r="C405" s="130">
        <v>0</v>
      </c>
      <c r="D405" s="130">
        <v>0</v>
      </c>
      <c r="E405" s="128"/>
    </row>
    <row r="406" spans="1:5" x14ac:dyDescent="0.2">
      <c r="A406" s="129">
        <v>1114</v>
      </c>
      <c r="B406" s="128" t="s">
        <v>194</v>
      </c>
      <c r="C406" s="130">
        <v>1468303.11</v>
      </c>
      <c r="D406" s="130">
        <v>1429698.07</v>
      </c>
      <c r="E406" s="128"/>
    </row>
    <row r="407" spans="1:5" x14ac:dyDescent="0.2">
      <c r="A407" s="129">
        <v>1115</v>
      </c>
      <c r="B407" s="128" t="s">
        <v>195</v>
      </c>
      <c r="C407" s="130">
        <v>0</v>
      </c>
      <c r="D407" s="130">
        <v>0</v>
      </c>
      <c r="E407" s="128"/>
    </row>
    <row r="408" spans="1:5" x14ac:dyDescent="0.2">
      <c r="A408" s="129">
        <v>1116</v>
      </c>
      <c r="B408" s="128" t="s">
        <v>484</v>
      </c>
      <c r="C408" s="130">
        <v>0</v>
      </c>
      <c r="D408" s="130">
        <v>0</v>
      </c>
      <c r="E408" s="128"/>
    </row>
    <row r="409" spans="1:5" x14ac:dyDescent="0.2">
      <c r="A409" s="129">
        <v>1119</v>
      </c>
      <c r="B409" s="128" t="s">
        <v>485</v>
      </c>
      <c r="C409" s="130">
        <v>0</v>
      </c>
      <c r="D409" s="130">
        <v>0</v>
      </c>
      <c r="E409" s="128"/>
    </row>
    <row r="410" spans="1:5" x14ac:dyDescent="0.2">
      <c r="A410" s="131">
        <v>1110</v>
      </c>
      <c r="B410" s="132" t="s">
        <v>626</v>
      </c>
      <c r="C410" s="133">
        <f>SUM(C403:C409)</f>
        <v>59496281.119999997</v>
      </c>
      <c r="D410" s="133">
        <f>SUM(D403:D409)</f>
        <v>56624359.25</v>
      </c>
      <c r="E410" s="128"/>
    </row>
    <row r="411" spans="1:5" x14ac:dyDescent="0.2">
      <c r="A411" s="128"/>
      <c r="B411" s="128"/>
      <c r="C411" s="128"/>
      <c r="D411" s="128"/>
      <c r="E411" s="128"/>
    </row>
    <row r="412" spans="1:5" x14ac:dyDescent="0.2">
      <c r="A412" s="128"/>
      <c r="B412" s="128"/>
      <c r="C412" s="128"/>
      <c r="D412" s="128"/>
      <c r="E412" s="128"/>
    </row>
    <row r="413" spans="1:5" x14ac:dyDescent="0.2">
      <c r="A413" s="31" t="s">
        <v>175</v>
      </c>
      <c r="B413" s="31"/>
      <c r="C413" s="31"/>
      <c r="D413" s="31"/>
      <c r="E413" s="128"/>
    </row>
    <row r="414" spans="1:5" x14ac:dyDescent="0.2">
      <c r="A414" s="32" t="s">
        <v>143</v>
      </c>
      <c r="B414" s="32" t="s">
        <v>648</v>
      </c>
      <c r="C414" s="142" t="s">
        <v>647</v>
      </c>
      <c r="D414" s="142" t="s">
        <v>178</v>
      </c>
      <c r="E414" s="128"/>
    </row>
    <row r="415" spans="1:5" x14ac:dyDescent="0.2">
      <c r="A415" s="131">
        <v>1230</v>
      </c>
      <c r="B415" s="132" t="s">
        <v>227</v>
      </c>
      <c r="C415" s="133">
        <f>SUM(C416:C422)</f>
        <v>6456106.9700000007</v>
      </c>
      <c r="D415" s="133">
        <f>SUM(D416:D422)</f>
        <v>6456106.9700000007</v>
      </c>
      <c r="E415" s="128"/>
    </row>
    <row r="416" spans="1:5" x14ac:dyDescent="0.2">
      <c r="A416" s="129">
        <v>1231</v>
      </c>
      <c r="B416" s="128" t="s">
        <v>228</v>
      </c>
      <c r="C416" s="130">
        <v>0</v>
      </c>
      <c r="D416" s="130">
        <v>0</v>
      </c>
      <c r="E416" s="128"/>
    </row>
    <row r="417" spans="1:5" x14ac:dyDescent="0.2">
      <c r="A417" s="129">
        <v>1232</v>
      </c>
      <c r="B417" s="128" t="s">
        <v>229</v>
      </c>
      <c r="C417" s="130">
        <v>0</v>
      </c>
      <c r="D417" s="130">
        <v>0</v>
      </c>
      <c r="E417" s="128"/>
    </row>
    <row r="418" spans="1:5" x14ac:dyDescent="0.2">
      <c r="A418" s="129">
        <v>1233</v>
      </c>
      <c r="B418" s="128" t="s">
        <v>230</v>
      </c>
      <c r="C418" s="130">
        <v>0</v>
      </c>
      <c r="D418" s="130">
        <v>0</v>
      </c>
      <c r="E418" s="128"/>
    </row>
    <row r="419" spans="1:5" x14ac:dyDescent="0.2">
      <c r="A419" s="129">
        <v>1234</v>
      </c>
      <c r="B419" s="128" t="s">
        <v>231</v>
      </c>
      <c r="C419" s="130">
        <v>0</v>
      </c>
      <c r="D419" s="130">
        <v>0</v>
      </c>
      <c r="E419" s="128"/>
    </row>
    <row r="420" spans="1:5" x14ac:dyDescent="0.2">
      <c r="A420" s="129">
        <v>1235</v>
      </c>
      <c r="B420" s="128" t="s">
        <v>232</v>
      </c>
      <c r="C420" s="130">
        <v>1947019.31</v>
      </c>
      <c r="D420" s="130">
        <v>1947019.31</v>
      </c>
      <c r="E420" s="128"/>
    </row>
    <row r="421" spans="1:5" x14ac:dyDescent="0.2">
      <c r="A421" s="129">
        <v>1236</v>
      </c>
      <c r="B421" s="128" t="s">
        <v>233</v>
      </c>
      <c r="C421" s="130">
        <v>4509087.66</v>
      </c>
      <c r="D421" s="130">
        <v>4509087.66</v>
      </c>
      <c r="E421" s="128"/>
    </row>
    <row r="422" spans="1:5" x14ac:dyDescent="0.2">
      <c r="A422" s="129">
        <v>1239</v>
      </c>
      <c r="B422" s="128" t="s">
        <v>234</v>
      </c>
      <c r="C422" s="130">
        <v>0</v>
      </c>
      <c r="D422" s="130">
        <v>0</v>
      </c>
      <c r="E422" s="128"/>
    </row>
    <row r="423" spans="1:5" x14ac:dyDescent="0.2">
      <c r="A423" s="131">
        <v>1240</v>
      </c>
      <c r="B423" s="132" t="s">
        <v>235</v>
      </c>
      <c r="C423" s="133">
        <f>SUM(C424:C431)</f>
        <v>11922030.919999998</v>
      </c>
      <c r="D423" s="133">
        <f>SUM(D424:D431)</f>
        <v>11922030.919999998</v>
      </c>
      <c r="E423" s="128"/>
    </row>
    <row r="424" spans="1:5" x14ac:dyDescent="0.2">
      <c r="A424" s="129">
        <v>1241</v>
      </c>
      <c r="B424" s="128" t="s">
        <v>236</v>
      </c>
      <c r="C424" s="130">
        <v>10583912.619999999</v>
      </c>
      <c r="D424" s="130">
        <v>10583912.619999999</v>
      </c>
      <c r="E424" s="128"/>
    </row>
    <row r="425" spans="1:5" x14ac:dyDescent="0.2">
      <c r="A425" s="129">
        <v>1242</v>
      </c>
      <c r="B425" s="128" t="s">
        <v>237</v>
      </c>
      <c r="C425" s="130">
        <v>83453.600000000006</v>
      </c>
      <c r="D425" s="130">
        <v>83453.600000000006</v>
      </c>
      <c r="E425" s="128"/>
    </row>
    <row r="426" spans="1:5" x14ac:dyDescent="0.2">
      <c r="A426" s="129">
        <v>1243</v>
      </c>
      <c r="B426" s="128" t="s">
        <v>238</v>
      </c>
      <c r="C426" s="130">
        <v>110532.52</v>
      </c>
      <c r="D426" s="130">
        <v>110532.52</v>
      </c>
      <c r="E426" s="128"/>
    </row>
    <row r="427" spans="1:5" x14ac:dyDescent="0.2">
      <c r="A427" s="129">
        <v>1244</v>
      </c>
      <c r="B427" s="128" t="s">
        <v>239</v>
      </c>
      <c r="C427" s="130">
        <v>0</v>
      </c>
      <c r="D427" s="130">
        <v>0</v>
      </c>
      <c r="E427" s="128"/>
    </row>
    <row r="428" spans="1:5" x14ac:dyDescent="0.2">
      <c r="A428" s="129">
        <v>1245</v>
      </c>
      <c r="B428" s="128" t="s">
        <v>240</v>
      </c>
      <c r="C428" s="130">
        <v>0</v>
      </c>
      <c r="D428" s="130">
        <v>0</v>
      </c>
      <c r="E428" s="128"/>
    </row>
    <row r="429" spans="1:5" x14ac:dyDescent="0.2">
      <c r="A429" s="129">
        <v>1246</v>
      </c>
      <c r="B429" s="128" t="s">
        <v>241</v>
      </c>
      <c r="C429" s="130">
        <v>1144132.18</v>
      </c>
      <c r="D429" s="130">
        <v>1144132.18</v>
      </c>
      <c r="E429" s="128"/>
    </row>
    <row r="430" spans="1:5" x14ac:dyDescent="0.2">
      <c r="A430" s="129">
        <v>1247</v>
      </c>
      <c r="B430" s="128" t="s">
        <v>242</v>
      </c>
      <c r="C430" s="130">
        <v>0</v>
      </c>
      <c r="D430" s="130">
        <v>0</v>
      </c>
      <c r="E430" s="128"/>
    </row>
    <row r="431" spans="1:5" x14ac:dyDescent="0.2">
      <c r="A431" s="129">
        <v>1248</v>
      </c>
      <c r="B431" s="128" t="s">
        <v>243</v>
      </c>
      <c r="C431" s="130">
        <v>0</v>
      </c>
      <c r="D431" s="130">
        <v>0</v>
      </c>
      <c r="E431" s="128"/>
    </row>
    <row r="432" spans="1:5" x14ac:dyDescent="0.2">
      <c r="A432" s="164">
        <v>12</v>
      </c>
      <c r="B432" s="165" t="s">
        <v>661</v>
      </c>
      <c r="C432" s="166">
        <v>0</v>
      </c>
      <c r="D432" s="166">
        <v>0</v>
      </c>
      <c r="E432" s="132"/>
    </row>
    <row r="433" spans="1:5" x14ac:dyDescent="0.2">
      <c r="A433" s="128"/>
      <c r="B433" s="134" t="s">
        <v>627</v>
      </c>
      <c r="C433" s="133">
        <f>C415+C423+C432</f>
        <v>18378137.890000001</v>
      </c>
      <c r="D433" s="133">
        <f>D415+D423+D432</f>
        <v>18378137.890000001</v>
      </c>
      <c r="E433" s="128"/>
    </row>
    <row r="434" spans="1:5" x14ac:dyDescent="0.2">
      <c r="A434" s="128"/>
      <c r="B434" s="128"/>
      <c r="C434" s="128"/>
      <c r="D434" s="128"/>
      <c r="E434" s="128"/>
    </row>
    <row r="435" spans="1:5" x14ac:dyDescent="0.2">
      <c r="A435" s="31" t="s">
        <v>183</v>
      </c>
      <c r="B435" s="31"/>
      <c r="C435" s="31"/>
      <c r="D435" s="31"/>
      <c r="E435" s="31"/>
    </row>
    <row r="436" spans="1:5" x14ac:dyDescent="0.2">
      <c r="A436" s="32" t="s">
        <v>143</v>
      </c>
      <c r="B436" s="32" t="s">
        <v>648</v>
      </c>
      <c r="C436" s="127">
        <v>2024</v>
      </c>
      <c r="D436" s="127">
        <v>2023</v>
      </c>
      <c r="E436" s="32"/>
    </row>
    <row r="437" spans="1:5" x14ac:dyDescent="0.2">
      <c r="A437" s="131">
        <v>3210</v>
      </c>
      <c r="B437" s="132" t="s">
        <v>628</v>
      </c>
      <c r="C437" s="133">
        <v>39754480.5</v>
      </c>
      <c r="D437" s="133">
        <v>-4813391.67</v>
      </c>
      <c r="E437" s="128"/>
    </row>
    <row r="438" spans="1:5" x14ac:dyDescent="0.2">
      <c r="A438" s="129"/>
      <c r="B438" s="134" t="s">
        <v>616</v>
      </c>
      <c r="C438" s="133">
        <f>C441+C453+C481+C484+C439</f>
        <v>82015.459999999992</v>
      </c>
      <c r="D438" s="133">
        <f>D441+D453+D481+D484+D439</f>
        <v>7548689.959999999</v>
      </c>
      <c r="E438" s="128"/>
    </row>
    <row r="439" spans="1:5" x14ac:dyDescent="0.2">
      <c r="A439" s="151">
        <v>5100</v>
      </c>
      <c r="B439" s="152" t="s">
        <v>358</v>
      </c>
      <c r="C439" s="153">
        <f>SUM(C440:C440)</f>
        <v>0</v>
      </c>
      <c r="D439" s="153">
        <f>SUM(D440:D440)</f>
        <v>0</v>
      </c>
      <c r="E439" s="128"/>
    </row>
    <row r="440" spans="1:5" x14ac:dyDescent="0.2">
      <c r="A440" s="154">
        <v>5130</v>
      </c>
      <c r="B440" s="155" t="s">
        <v>649</v>
      </c>
      <c r="C440" s="156">
        <v>0</v>
      </c>
      <c r="D440" s="156">
        <v>0</v>
      </c>
      <c r="E440" s="128"/>
    </row>
    <row r="441" spans="1:5" x14ac:dyDescent="0.2">
      <c r="A441" s="131">
        <v>5400</v>
      </c>
      <c r="B441" s="132" t="s">
        <v>423</v>
      </c>
      <c r="C441" s="133">
        <f>C442+C444+C446+C448+C450</f>
        <v>0</v>
      </c>
      <c r="D441" s="133">
        <f>D442+D444+D446+D448+D450</f>
        <v>0</v>
      </c>
      <c r="E441" s="128"/>
    </row>
    <row r="442" spans="1:5" x14ac:dyDescent="0.2">
      <c r="A442" s="129">
        <v>5410</v>
      </c>
      <c r="B442" s="128" t="s">
        <v>617</v>
      </c>
      <c r="C442" s="130">
        <f>C443</f>
        <v>0</v>
      </c>
      <c r="D442" s="130">
        <f>D443</f>
        <v>0</v>
      </c>
      <c r="E442" s="128"/>
    </row>
    <row r="443" spans="1:5" x14ac:dyDescent="0.2">
      <c r="A443" s="129">
        <v>5411</v>
      </c>
      <c r="B443" s="128" t="s">
        <v>425</v>
      </c>
      <c r="C443" s="130">
        <v>0</v>
      </c>
      <c r="D443" s="130">
        <v>0</v>
      </c>
      <c r="E443" s="128"/>
    </row>
    <row r="444" spans="1:5" x14ac:dyDescent="0.2">
      <c r="A444" s="129">
        <v>5420</v>
      </c>
      <c r="B444" s="128" t="s">
        <v>618</v>
      </c>
      <c r="C444" s="130">
        <f>C445</f>
        <v>0</v>
      </c>
      <c r="D444" s="130">
        <f>D445</f>
        <v>0</v>
      </c>
      <c r="E444" s="128"/>
    </row>
    <row r="445" spans="1:5" x14ac:dyDescent="0.2">
      <c r="A445" s="129">
        <v>5421</v>
      </c>
      <c r="B445" s="128" t="s">
        <v>428</v>
      </c>
      <c r="C445" s="130">
        <v>0</v>
      </c>
      <c r="D445" s="130">
        <v>0</v>
      </c>
      <c r="E445" s="128"/>
    </row>
    <row r="446" spans="1:5" x14ac:dyDescent="0.2">
      <c r="A446" s="129">
        <v>5430</v>
      </c>
      <c r="B446" s="128" t="s">
        <v>619</v>
      </c>
      <c r="C446" s="130">
        <f>C447</f>
        <v>0</v>
      </c>
      <c r="D446" s="130">
        <f>D447</f>
        <v>0</v>
      </c>
      <c r="E446" s="128"/>
    </row>
    <row r="447" spans="1:5" x14ac:dyDescent="0.2">
      <c r="A447" s="129">
        <v>5431</v>
      </c>
      <c r="B447" s="128" t="s">
        <v>431</v>
      </c>
      <c r="C447" s="130">
        <v>0</v>
      </c>
      <c r="D447" s="130">
        <v>0</v>
      </c>
      <c r="E447" s="128"/>
    </row>
    <row r="448" spans="1:5" x14ac:dyDescent="0.2">
      <c r="A448" s="129">
        <v>5440</v>
      </c>
      <c r="B448" s="128" t="s">
        <v>620</v>
      </c>
      <c r="C448" s="130">
        <f>C449</f>
        <v>0</v>
      </c>
      <c r="D448" s="130">
        <f>D449</f>
        <v>0</v>
      </c>
      <c r="E448" s="128"/>
    </row>
    <row r="449" spans="1:5" x14ac:dyDescent="0.2">
      <c r="A449" s="129">
        <v>5441</v>
      </c>
      <c r="B449" s="128" t="s">
        <v>620</v>
      </c>
      <c r="C449" s="130">
        <v>0</v>
      </c>
      <c r="D449" s="130">
        <v>0</v>
      </c>
      <c r="E449" s="128"/>
    </row>
    <row r="450" spans="1:5" x14ac:dyDescent="0.2">
      <c r="A450" s="129">
        <v>5450</v>
      </c>
      <c r="B450" s="128" t="s">
        <v>621</v>
      </c>
      <c r="C450" s="130">
        <f>SUM(C451:C452)</f>
        <v>0</v>
      </c>
      <c r="D450" s="130">
        <f>SUM(D451:D452)</f>
        <v>0</v>
      </c>
      <c r="E450" s="128"/>
    </row>
    <row r="451" spans="1:5" x14ac:dyDescent="0.2">
      <c r="A451" s="129">
        <v>5451</v>
      </c>
      <c r="B451" s="128" t="s">
        <v>435</v>
      </c>
      <c r="C451" s="130">
        <v>0</v>
      </c>
      <c r="D451" s="130">
        <v>0</v>
      </c>
      <c r="E451" s="128"/>
    </row>
    <row r="452" spans="1:5" x14ac:dyDescent="0.2">
      <c r="A452" s="129">
        <v>5452</v>
      </c>
      <c r="B452" s="128" t="s">
        <v>436</v>
      </c>
      <c r="C452" s="130">
        <v>0</v>
      </c>
      <c r="D452" s="130">
        <v>0</v>
      </c>
      <c r="E452" s="128"/>
    </row>
    <row r="453" spans="1:5" x14ac:dyDescent="0.2">
      <c r="A453" s="131">
        <v>5500</v>
      </c>
      <c r="B453" s="132" t="s">
        <v>437</v>
      </c>
      <c r="C453" s="133">
        <f>C454+C463+C466+C472</f>
        <v>-0.02</v>
      </c>
      <c r="D453" s="133">
        <f>D454+D463+D466+D472</f>
        <v>4534102.0599999996</v>
      </c>
      <c r="E453" s="128"/>
    </row>
    <row r="454" spans="1:5" x14ac:dyDescent="0.2">
      <c r="A454" s="129">
        <v>5510</v>
      </c>
      <c r="B454" s="128" t="s">
        <v>438</v>
      </c>
      <c r="C454" s="130">
        <f>SUM(C455:C462)</f>
        <v>0</v>
      </c>
      <c r="D454" s="130">
        <f>SUM(D455:D462)</f>
        <v>4534101.75</v>
      </c>
      <c r="E454" s="128"/>
    </row>
    <row r="455" spans="1:5" x14ac:dyDescent="0.2">
      <c r="A455" s="129">
        <v>5511</v>
      </c>
      <c r="B455" s="128" t="s">
        <v>439</v>
      </c>
      <c r="C455" s="130">
        <v>0</v>
      </c>
      <c r="D455" s="130">
        <v>0</v>
      </c>
      <c r="E455" s="128"/>
    </row>
    <row r="456" spans="1:5" x14ac:dyDescent="0.2">
      <c r="A456" s="129">
        <v>5512</v>
      </c>
      <c r="B456" s="128" t="s">
        <v>440</v>
      </c>
      <c r="C456" s="130">
        <v>0</v>
      </c>
      <c r="D456" s="130">
        <v>0</v>
      </c>
      <c r="E456" s="128"/>
    </row>
    <row r="457" spans="1:5" x14ac:dyDescent="0.2">
      <c r="A457" s="129">
        <v>5513</v>
      </c>
      <c r="B457" s="128" t="s">
        <v>441</v>
      </c>
      <c r="C457" s="130">
        <v>0</v>
      </c>
      <c r="D457" s="130">
        <v>0</v>
      </c>
      <c r="E457" s="128"/>
    </row>
    <row r="458" spans="1:5" x14ac:dyDescent="0.2">
      <c r="A458" s="129">
        <v>5514</v>
      </c>
      <c r="B458" s="128" t="s">
        <v>442</v>
      </c>
      <c r="C458" s="130">
        <v>0</v>
      </c>
      <c r="D458" s="130">
        <v>0</v>
      </c>
      <c r="E458" s="128"/>
    </row>
    <row r="459" spans="1:5" x14ac:dyDescent="0.2">
      <c r="A459" s="129">
        <v>5515</v>
      </c>
      <c r="B459" s="128" t="s">
        <v>443</v>
      </c>
      <c r="C459" s="130">
        <v>0</v>
      </c>
      <c r="D459" s="130">
        <v>4289890</v>
      </c>
      <c r="E459" s="128"/>
    </row>
    <row r="460" spans="1:5" x14ac:dyDescent="0.2">
      <c r="A460" s="129">
        <v>5516</v>
      </c>
      <c r="B460" s="128" t="s">
        <v>444</v>
      </c>
      <c r="C460" s="130">
        <v>0</v>
      </c>
      <c r="D460" s="130">
        <v>0</v>
      </c>
      <c r="E460" s="128"/>
    </row>
    <row r="461" spans="1:5" x14ac:dyDescent="0.2">
      <c r="A461" s="129">
        <v>5517</v>
      </c>
      <c r="B461" s="128" t="s">
        <v>445</v>
      </c>
      <c r="C461" s="130">
        <v>0</v>
      </c>
      <c r="D461" s="130">
        <v>244211.75</v>
      </c>
      <c r="E461" s="128"/>
    </row>
    <row r="462" spans="1:5" x14ac:dyDescent="0.2">
      <c r="A462" s="129">
        <v>5518</v>
      </c>
      <c r="B462" s="128" t="s">
        <v>81</v>
      </c>
      <c r="C462" s="130">
        <v>0</v>
      </c>
      <c r="D462" s="130">
        <v>0</v>
      </c>
      <c r="E462" s="128"/>
    </row>
    <row r="463" spans="1:5" x14ac:dyDescent="0.2">
      <c r="A463" s="129">
        <v>5520</v>
      </c>
      <c r="B463" s="128" t="s">
        <v>80</v>
      </c>
      <c r="C463" s="130">
        <f>SUM(C464:C465)</f>
        <v>0</v>
      </c>
      <c r="D463" s="130">
        <f>SUM(D464:D465)</f>
        <v>0</v>
      </c>
      <c r="E463" s="128"/>
    </row>
    <row r="464" spans="1:5" x14ac:dyDescent="0.2">
      <c r="A464" s="129">
        <v>5521</v>
      </c>
      <c r="B464" s="128" t="s">
        <v>446</v>
      </c>
      <c r="C464" s="130">
        <v>0</v>
      </c>
      <c r="D464" s="130">
        <v>0</v>
      </c>
      <c r="E464" s="128"/>
    </row>
    <row r="465" spans="1:5" x14ac:dyDescent="0.2">
      <c r="A465" s="129">
        <v>5522</v>
      </c>
      <c r="B465" s="128" t="s">
        <v>447</v>
      </c>
      <c r="C465" s="130">
        <v>0</v>
      </c>
      <c r="D465" s="130">
        <v>0</v>
      </c>
      <c r="E465" s="128"/>
    </row>
    <row r="466" spans="1:5" x14ac:dyDescent="0.2">
      <c r="A466" s="129">
        <v>5530</v>
      </c>
      <c r="B466" s="128" t="s">
        <v>448</v>
      </c>
      <c r="C466" s="130">
        <f>SUM(C467:C471)</f>
        <v>0</v>
      </c>
      <c r="D466" s="130">
        <f>SUM(D467:D471)</f>
        <v>0</v>
      </c>
      <c r="E466" s="128"/>
    </row>
    <row r="467" spans="1:5" x14ac:dyDescent="0.2">
      <c r="A467" s="129">
        <v>5531</v>
      </c>
      <c r="B467" s="128" t="s">
        <v>449</v>
      </c>
      <c r="C467" s="130">
        <v>0</v>
      </c>
      <c r="D467" s="130">
        <v>0</v>
      </c>
      <c r="E467" s="128"/>
    </row>
    <row r="468" spans="1:5" x14ac:dyDescent="0.2">
      <c r="A468" s="129">
        <v>5532</v>
      </c>
      <c r="B468" s="128" t="s">
        <v>450</v>
      </c>
      <c r="C468" s="130">
        <v>0</v>
      </c>
      <c r="D468" s="130">
        <v>0</v>
      </c>
      <c r="E468" s="128"/>
    </row>
    <row r="469" spans="1:5" x14ac:dyDescent="0.2">
      <c r="A469" s="129">
        <v>5533</v>
      </c>
      <c r="B469" s="128" t="s">
        <v>451</v>
      </c>
      <c r="C469" s="130">
        <v>0</v>
      </c>
      <c r="D469" s="130">
        <v>0</v>
      </c>
      <c r="E469" s="128"/>
    </row>
    <row r="470" spans="1:5" x14ac:dyDescent="0.2">
      <c r="A470" s="129">
        <v>5534</v>
      </c>
      <c r="B470" s="128" t="s">
        <v>452</v>
      </c>
      <c r="C470" s="130">
        <v>0</v>
      </c>
      <c r="D470" s="130">
        <v>0</v>
      </c>
      <c r="E470" s="128"/>
    </row>
    <row r="471" spans="1:5" x14ac:dyDescent="0.2">
      <c r="A471" s="129">
        <v>5535</v>
      </c>
      <c r="B471" s="128" t="s">
        <v>453</v>
      </c>
      <c r="C471" s="130">
        <v>0</v>
      </c>
      <c r="D471" s="130">
        <v>0</v>
      </c>
      <c r="E471" s="128"/>
    </row>
    <row r="472" spans="1:5" x14ac:dyDescent="0.2">
      <c r="A472" s="129">
        <v>5590</v>
      </c>
      <c r="B472" s="128" t="s">
        <v>454</v>
      </c>
      <c r="C472" s="130">
        <f>SUM(C473:C480)</f>
        <v>-0.02</v>
      </c>
      <c r="D472" s="130">
        <f>SUM(D473:D480)</f>
        <v>0.31</v>
      </c>
      <c r="E472" s="128"/>
    </row>
    <row r="473" spans="1:5" x14ac:dyDescent="0.2">
      <c r="A473" s="129">
        <v>5591</v>
      </c>
      <c r="B473" s="128" t="s">
        <v>455</v>
      </c>
      <c r="C473" s="130">
        <v>0</v>
      </c>
      <c r="D473" s="130">
        <v>0</v>
      </c>
      <c r="E473" s="128"/>
    </row>
    <row r="474" spans="1:5" x14ac:dyDescent="0.2">
      <c r="A474" s="129">
        <v>5592</v>
      </c>
      <c r="B474" s="128" t="s">
        <v>456</v>
      </c>
      <c r="C474" s="130">
        <v>0</v>
      </c>
      <c r="D474" s="130">
        <v>0</v>
      </c>
      <c r="E474" s="128"/>
    </row>
    <row r="475" spans="1:5" x14ac:dyDescent="0.2">
      <c r="A475" s="129">
        <v>5593</v>
      </c>
      <c r="B475" s="128" t="s">
        <v>457</v>
      </c>
      <c r="C475" s="130">
        <v>0</v>
      </c>
      <c r="D475" s="130">
        <v>0</v>
      </c>
      <c r="E475" s="128"/>
    </row>
    <row r="476" spans="1:5" x14ac:dyDescent="0.2">
      <c r="A476" s="129">
        <v>5594</v>
      </c>
      <c r="B476" s="128" t="s">
        <v>458</v>
      </c>
      <c r="C476" s="130">
        <v>0</v>
      </c>
      <c r="D476" s="130">
        <v>0</v>
      </c>
      <c r="E476" s="128"/>
    </row>
    <row r="477" spans="1:5" x14ac:dyDescent="0.2">
      <c r="A477" s="129">
        <v>5595</v>
      </c>
      <c r="B477" s="128" t="s">
        <v>459</v>
      </c>
      <c r="C477" s="130">
        <v>0</v>
      </c>
      <c r="D477" s="130">
        <v>0</v>
      </c>
      <c r="E477" s="128"/>
    </row>
    <row r="478" spans="1:5" x14ac:dyDescent="0.2">
      <c r="A478" s="129">
        <v>5596</v>
      </c>
      <c r="B478" s="128" t="s">
        <v>354</v>
      </c>
      <c r="C478" s="130">
        <v>0</v>
      </c>
      <c r="D478" s="130">
        <v>0</v>
      </c>
      <c r="E478" s="128"/>
    </row>
    <row r="479" spans="1:5" x14ac:dyDescent="0.2">
      <c r="A479" s="129">
        <v>5597</v>
      </c>
      <c r="B479" s="128" t="s">
        <v>460</v>
      </c>
      <c r="C479" s="130">
        <v>0</v>
      </c>
      <c r="D479" s="130">
        <v>0</v>
      </c>
      <c r="E479" s="128"/>
    </row>
    <row r="480" spans="1:5" x14ac:dyDescent="0.2">
      <c r="A480" s="129">
        <v>5599</v>
      </c>
      <c r="B480" s="128" t="s">
        <v>461</v>
      </c>
      <c r="C480" s="130">
        <v>-0.02</v>
      </c>
      <c r="D480" s="130">
        <v>0.31</v>
      </c>
      <c r="E480" s="128"/>
    </row>
    <row r="481" spans="1:5" x14ac:dyDescent="0.2">
      <c r="A481" s="131">
        <v>5600</v>
      </c>
      <c r="B481" s="132" t="s">
        <v>79</v>
      </c>
      <c r="C481" s="133">
        <f>C482</f>
        <v>0</v>
      </c>
      <c r="D481" s="133">
        <f>D482</f>
        <v>0</v>
      </c>
      <c r="E481" s="128"/>
    </row>
    <row r="482" spans="1:5" x14ac:dyDescent="0.2">
      <c r="A482" s="129">
        <v>5610</v>
      </c>
      <c r="B482" s="128" t="s">
        <v>462</v>
      </c>
      <c r="C482" s="130">
        <f>C483</f>
        <v>0</v>
      </c>
      <c r="D482" s="130">
        <f>D483</f>
        <v>0</v>
      </c>
      <c r="E482" s="128"/>
    </row>
    <row r="483" spans="1:5" x14ac:dyDescent="0.2">
      <c r="A483" s="129">
        <v>5611</v>
      </c>
      <c r="B483" s="128" t="s">
        <v>463</v>
      </c>
      <c r="C483" s="130">
        <v>0</v>
      </c>
      <c r="D483" s="130">
        <v>0</v>
      </c>
      <c r="E483" s="128"/>
    </row>
    <row r="484" spans="1:5" x14ac:dyDescent="0.2">
      <c r="A484" s="131">
        <v>2110</v>
      </c>
      <c r="B484" s="137" t="s">
        <v>629</v>
      </c>
      <c r="C484" s="133">
        <f>SUM(C485:C489)</f>
        <v>82015.48</v>
      </c>
      <c r="D484" s="133">
        <f>SUM(D485:D489)</f>
        <v>3014587.9</v>
      </c>
      <c r="E484" s="128"/>
    </row>
    <row r="485" spans="1:5" x14ac:dyDescent="0.2">
      <c r="A485" s="129">
        <v>2111</v>
      </c>
      <c r="B485" s="128" t="s">
        <v>630</v>
      </c>
      <c r="C485" s="130">
        <v>0</v>
      </c>
      <c r="D485" s="130">
        <v>0</v>
      </c>
      <c r="E485" s="128"/>
    </row>
    <row r="486" spans="1:5" x14ac:dyDescent="0.2">
      <c r="A486" s="129">
        <v>2112</v>
      </c>
      <c r="B486" s="128" t="s">
        <v>631</v>
      </c>
      <c r="C486" s="130">
        <v>0</v>
      </c>
      <c r="D486" s="130">
        <v>0</v>
      </c>
      <c r="E486" s="128"/>
    </row>
    <row r="487" spans="1:5" x14ac:dyDescent="0.2">
      <c r="A487" s="129">
        <v>2112</v>
      </c>
      <c r="B487" s="128" t="s">
        <v>632</v>
      </c>
      <c r="C487" s="130">
        <v>82015.48</v>
      </c>
      <c r="D487" s="130">
        <v>3014587.9</v>
      </c>
      <c r="E487" s="128"/>
    </row>
    <row r="488" spans="1:5" x14ac:dyDescent="0.2">
      <c r="A488" s="129">
        <v>2115</v>
      </c>
      <c r="B488" s="128" t="s">
        <v>633</v>
      </c>
      <c r="C488" s="130">
        <v>0</v>
      </c>
      <c r="D488" s="130">
        <v>0</v>
      </c>
      <c r="E488" s="128"/>
    </row>
    <row r="489" spans="1:5" x14ac:dyDescent="0.2">
      <c r="A489" s="129">
        <v>2114</v>
      </c>
      <c r="B489" s="128" t="s">
        <v>634</v>
      </c>
      <c r="C489" s="130">
        <v>0</v>
      </c>
      <c r="D489" s="130">
        <v>0</v>
      </c>
      <c r="E489" s="128"/>
    </row>
    <row r="490" spans="1:5" x14ac:dyDescent="0.2">
      <c r="A490" s="129"/>
      <c r="B490" s="134" t="s">
        <v>635</v>
      </c>
      <c r="C490" s="133">
        <f>+C491</f>
        <v>0</v>
      </c>
      <c r="D490" s="133">
        <f>+D491</f>
        <v>30198274.189999998</v>
      </c>
      <c r="E490" s="128"/>
    </row>
    <row r="491" spans="1:5" x14ac:dyDescent="0.2">
      <c r="A491" s="151">
        <v>3100</v>
      </c>
      <c r="B491" s="157" t="s">
        <v>650</v>
      </c>
      <c r="C491" s="158">
        <f>SUM(C492:C495)</f>
        <v>0</v>
      </c>
      <c r="D491" s="158">
        <f>SUM(D492:D495)</f>
        <v>30198274.189999998</v>
      </c>
      <c r="E491" s="128"/>
    </row>
    <row r="492" spans="1:5" x14ac:dyDescent="0.2">
      <c r="A492" s="154"/>
      <c r="B492" s="159" t="s">
        <v>651</v>
      </c>
      <c r="C492" s="160">
        <v>0</v>
      </c>
      <c r="D492" s="160">
        <v>12760</v>
      </c>
      <c r="E492" s="128"/>
    </row>
    <row r="493" spans="1:5" x14ac:dyDescent="0.2">
      <c r="A493" s="154"/>
      <c r="B493" s="159" t="s">
        <v>652</v>
      </c>
      <c r="C493" s="160">
        <v>0</v>
      </c>
      <c r="D493" s="160">
        <v>0</v>
      </c>
      <c r="E493" s="128"/>
    </row>
    <row r="494" spans="1:5" x14ac:dyDescent="0.2">
      <c r="A494" s="154"/>
      <c r="B494" s="159" t="s">
        <v>653</v>
      </c>
      <c r="C494" s="160">
        <v>0</v>
      </c>
      <c r="D494" s="160">
        <v>15640644</v>
      </c>
      <c r="E494" s="128"/>
    </row>
    <row r="495" spans="1:5" x14ac:dyDescent="0.2">
      <c r="A495" s="154"/>
      <c r="B495" s="159" t="s">
        <v>654</v>
      </c>
      <c r="C495" s="160">
        <v>0</v>
      </c>
      <c r="D495" s="160">
        <v>14544870.189999999</v>
      </c>
      <c r="E495" s="128"/>
    </row>
    <row r="496" spans="1:5" x14ac:dyDescent="0.2">
      <c r="A496" s="154"/>
      <c r="B496" s="162" t="s">
        <v>655</v>
      </c>
      <c r="C496" s="153">
        <f>+C497</f>
        <v>0</v>
      </c>
      <c r="D496" s="153">
        <f>+D497</f>
        <v>0</v>
      </c>
      <c r="E496" s="128"/>
    </row>
    <row r="497" spans="1:5" x14ac:dyDescent="0.2">
      <c r="A497" s="151">
        <v>1270</v>
      </c>
      <c r="B497" s="161" t="s">
        <v>251</v>
      </c>
      <c r="C497" s="158">
        <f>+C498</f>
        <v>0</v>
      </c>
      <c r="D497" s="158">
        <f>+D498</f>
        <v>0</v>
      </c>
      <c r="E497" s="128"/>
    </row>
    <row r="498" spans="1:5" x14ac:dyDescent="0.2">
      <c r="A498" s="154">
        <v>1273</v>
      </c>
      <c r="B498" s="155" t="s">
        <v>656</v>
      </c>
      <c r="C498" s="160">
        <v>0</v>
      </c>
      <c r="D498" s="160">
        <v>0</v>
      </c>
      <c r="E498" s="128"/>
    </row>
    <row r="499" spans="1:5" x14ac:dyDescent="0.2">
      <c r="A499" s="154"/>
      <c r="B499" s="162" t="s">
        <v>657</v>
      </c>
      <c r="C499" s="153">
        <f>+C500+C502</f>
        <v>1209947.68</v>
      </c>
      <c r="D499" s="153">
        <f>+D500+D502</f>
        <v>51.45</v>
      </c>
      <c r="E499" s="128"/>
    </row>
    <row r="500" spans="1:5" x14ac:dyDescent="0.2">
      <c r="A500" s="151">
        <v>4300</v>
      </c>
      <c r="B500" s="157" t="s">
        <v>658</v>
      </c>
      <c r="C500" s="158">
        <f>+C501</f>
        <v>1209947.68</v>
      </c>
      <c r="D500" s="163">
        <f>+D501</f>
        <v>51.45</v>
      </c>
      <c r="E500" s="128"/>
    </row>
    <row r="501" spans="1:5" x14ac:dyDescent="0.2">
      <c r="A501" s="154">
        <v>4399</v>
      </c>
      <c r="B501" s="159" t="s">
        <v>351</v>
      </c>
      <c r="C501" s="160">
        <v>1209947.68</v>
      </c>
      <c r="D501" s="160">
        <v>51.45</v>
      </c>
      <c r="E501" s="128"/>
    </row>
    <row r="502" spans="1:5" x14ac:dyDescent="0.2">
      <c r="A502" s="131">
        <v>1120</v>
      </c>
      <c r="B502" s="138" t="s">
        <v>636</v>
      </c>
      <c r="C502" s="133">
        <f>SUM(C503:C511)</f>
        <v>0</v>
      </c>
      <c r="D502" s="133">
        <f>SUM(D503:D511)</f>
        <v>0</v>
      </c>
      <c r="E502" s="128"/>
    </row>
    <row r="503" spans="1:5" x14ac:dyDescent="0.2">
      <c r="A503" s="129">
        <v>1124</v>
      </c>
      <c r="B503" s="139" t="s">
        <v>637</v>
      </c>
      <c r="C503" s="140">
        <v>0</v>
      </c>
      <c r="D503" s="130">
        <v>0</v>
      </c>
      <c r="E503" s="128"/>
    </row>
    <row r="504" spans="1:5" x14ac:dyDescent="0.2">
      <c r="A504" s="129">
        <v>1124</v>
      </c>
      <c r="B504" s="139" t="s">
        <v>638</v>
      </c>
      <c r="C504" s="140">
        <v>0</v>
      </c>
      <c r="D504" s="130">
        <v>0</v>
      </c>
      <c r="E504" s="128"/>
    </row>
    <row r="505" spans="1:5" x14ac:dyDescent="0.2">
      <c r="A505" s="129">
        <v>1124</v>
      </c>
      <c r="B505" s="139" t="s">
        <v>639</v>
      </c>
      <c r="C505" s="140">
        <v>0</v>
      </c>
      <c r="D505" s="130">
        <v>0</v>
      </c>
      <c r="E505" s="128"/>
    </row>
    <row r="506" spans="1:5" x14ac:dyDescent="0.2">
      <c r="A506" s="129">
        <v>1124</v>
      </c>
      <c r="B506" s="139" t="s">
        <v>640</v>
      </c>
      <c r="C506" s="140">
        <v>0</v>
      </c>
      <c r="D506" s="130">
        <v>0</v>
      </c>
      <c r="E506" s="128"/>
    </row>
    <row r="507" spans="1:5" x14ac:dyDescent="0.2">
      <c r="A507" s="129">
        <v>1124</v>
      </c>
      <c r="B507" s="139" t="s">
        <v>641</v>
      </c>
      <c r="C507" s="130">
        <v>0</v>
      </c>
      <c r="D507" s="130">
        <v>0</v>
      </c>
      <c r="E507" s="128"/>
    </row>
    <row r="508" spans="1:5" x14ac:dyDescent="0.2">
      <c r="A508" s="129">
        <v>1124</v>
      </c>
      <c r="B508" s="139" t="s">
        <v>642</v>
      </c>
      <c r="C508" s="130">
        <v>0</v>
      </c>
      <c r="D508" s="130">
        <v>0</v>
      </c>
      <c r="E508" s="128"/>
    </row>
    <row r="509" spans="1:5" x14ac:dyDescent="0.2">
      <c r="A509" s="129">
        <v>1122</v>
      </c>
      <c r="B509" s="139" t="s">
        <v>643</v>
      </c>
      <c r="C509" s="130">
        <v>0</v>
      </c>
      <c r="D509" s="130">
        <v>0</v>
      </c>
      <c r="E509" s="128"/>
    </row>
    <row r="510" spans="1:5" x14ac:dyDescent="0.2">
      <c r="A510" s="129">
        <v>1122</v>
      </c>
      <c r="B510" s="139" t="s">
        <v>644</v>
      </c>
      <c r="C510" s="140">
        <v>0</v>
      </c>
      <c r="D510" s="130">
        <v>0</v>
      </c>
      <c r="E510" s="128"/>
    </row>
    <row r="511" spans="1:5" x14ac:dyDescent="0.2">
      <c r="A511" s="129">
        <v>1122</v>
      </c>
      <c r="B511" s="139" t="s">
        <v>645</v>
      </c>
      <c r="C511" s="130">
        <v>0</v>
      </c>
      <c r="D511" s="130">
        <v>0</v>
      </c>
      <c r="E511" s="128"/>
    </row>
    <row r="512" spans="1:5" x14ac:dyDescent="0.2">
      <c r="A512" s="129"/>
      <c r="B512" s="141" t="s">
        <v>646</v>
      </c>
      <c r="C512" s="133">
        <f>C437+C438+C490-C496-C499</f>
        <v>38626548.280000001</v>
      </c>
      <c r="D512" s="133">
        <f>D437+D438+D490-D496-D499</f>
        <v>32933521.029999997</v>
      </c>
      <c r="E512" s="128"/>
    </row>
    <row r="513" spans="1:5" x14ac:dyDescent="0.2">
      <c r="A513" s="128"/>
      <c r="B513" s="128"/>
      <c r="C513" s="128"/>
      <c r="D513" s="128"/>
      <c r="E513" s="128"/>
    </row>
    <row r="514" spans="1:5" x14ac:dyDescent="0.2">
      <c r="A514" s="184" t="s">
        <v>667</v>
      </c>
      <c r="B514" s="185"/>
      <c r="C514" s="186"/>
    </row>
    <row r="515" spans="1:5" x14ac:dyDescent="0.2">
      <c r="A515" s="187" t="s">
        <v>612</v>
      </c>
      <c r="B515" s="188"/>
      <c r="C515" s="189"/>
    </row>
    <row r="516" spans="1:5" x14ac:dyDescent="0.2">
      <c r="A516" s="187" t="s">
        <v>668</v>
      </c>
      <c r="B516" s="190"/>
      <c r="C516" s="189"/>
    </row>
    <row r="517" spans="1:5" x14ac:dyDescent="0.2">
      <c r="A517" s="191" t="s">
        <v>613</v>
      </c>
      <c r="B517" s="192"/>
      <c r="C517" s="193"/>
    </row>
    <row r="518" spans="1:5" x14ac:dyDescent="0.2">
      <c r="A518" s="58" t="s">
        <v>520</v>
      </c>
      <c r="B518" s="58"/>
      <c r="C518" s="143">
        <v>72650017.590000004</v>
      </c>
    </row>
    <row r="519" spans="1:5" x14ac:dyDescent="0.2">
      <c r="A519" s="59"/>
      <c r="B519" s="60"/>
      <c r="C519" s="61"/>
    </row>
    <row r="520" spans="1:5" x14ac:dyDescent="0.2">
      <c r="A520" s="68" t="s">
        <v>521</v>
      </c>
      <c r="B520" s="68"/>
      <c r="C520" s="144">
        <f>SUM(C521:C526)</f>
        <v>-8.09</v>
      </c>
    </row>
    <row r="521" spans="1:5" x14ac:dyDescent="0.2">
      <c r="A521" s="76" t="s">
        <v>522</v>
      </c>
      <c r="B521" s="75" t="s">
        <v>341</v>
      </c>
      <c r="C521" s="145">
        <v>0</v>
      </c>
    </row>
    <row r="522" spans="1:5" x14ac:dyDescent="0.2">
      <c r="A522" s="62" t="s">
        <v>523</v>
      </c>
      <c r="B522" s="63" t="s">
        <v>532</v>
      </c>
      <c r="C522" s="145">
        <v>0</v>
      </c>
    </row>
    <row r="523" spans="1:5" x14ac:dyDescent="0.2">
      <c r="A523" s="62" t="s">
        <v>524</v>
      </c>
      <c r="B523" s="63" t="s">
        <v>349</v>
      </c>
      <c r="C523" s="145">
        <v>0</v>
      </c>
    </row>
    <row r="524" spans="1:5" x14ac:dyDescent="0.2">
      <c r="A524" s="62" t="s">
        <v>525</v>
      </c>
      <c r="B524" s="63" t="s">
        <v>350</v>
      </c>
      <c r="C524" s="145">
        <v>0</v>
      </c>
    </row>
    <row r="525" spans="1:5" x14ac:dyDescent="0.2">
      <c r="A525" s="62" t="s">
        <v>526</v>
      </c>
      <c r="B525" s="63" t="s">
        <v>351</v>
      </c>
      <c r="C525" s="145">
        <v>0</v>
      </c>
    </row>
    <row r="526" spans="1:5" x14ac:dyDescent="0.2">
      <c r="A526" s="64" t="s">
        <v>527</v>
      </c>
      <c r="B526" s="65" t="s">
        <v>528</v>
      </c>
      <c r="C526" s="145">
        <v>-8.09</v>
      </c>
    </row>
    <row r="527" spans="1:5" x14ac:dyDescent="0.2">
      <c r="A527" s="74"/>
      <c r="B527" s="66"/>
      <c r="C527" s="67"/>
    </row>
    <row r="528" spans="1:5" x14ac:dyDescent="0.2">
      <c r="A528" s="68" t="s">
        <v>82</v>
      </c>
      <c r="B528" s="60"/>
      <c r="C528" s="144">
        <f>SUM(C529:C531)</f>
        <v>0</v>
      </c>
    </row>
    <row r="529" spans="1:3" x14ac:dyDescent="0.2">
      <c r="A529" s="69">
        <v>3.1</v>
      </c>
      <c r="B529" s="63" t="s">
        <v>531</v>
      </c>
      <c r="C529" s="145">
        <v>0</v>
      </c>
    </row>
    <row r="530" spans="1:3" x14ac:dyDescent="0.2">
      <c r="A530" s="70">
        <v>3.2</v>
      </c>
      <c r="B530" s="63" t="s">
        <v>529</v>
      </c>
      <c r="C530" s="145">
        <v>0</v>
      </c>
    </row>
    <row r="531" spans="1:3" x14ac:dyDescent="0.2">
      <c r="A531" s="70">
        <v>3.3</v>
      </c>
      <c r="B531" s="65" t="s">
        <v>530</v>
      </c>
      <c r="C531" s="146">
        <v>0</v>
      </c>
    </row>
    <row r="532" spans="1:3" x14ac:dyDescent="0.2">
      <c r="A532" s="59"/>
      <c r="B532" s="71"/>
      <c r="C532" s="72"/>
    </row>
    <row r="533" spans="1:3" x14ac:dyDescent="0.2">
      <c r="A533" s="73" t="s">
        <v>659</v>
      </c>
      <c r="B533" s="73"/>
      <c r="C533" s="143">
        <f>C518+C520-C528</f>
        <v>72650009.5</v>
      </c>
    </row>
    <row r="535" spans="1:3" x14ac:dyDescent="0.2">
      <c r="A535" s="194" t="s">
        <v>667</v>
      </c>
      <c r="B535" s="195"/>
      <c r="C535" s="196"/>
    </row>
    <row r="536" spans="1:3" x14ac:dyDescent="0.2">
      <c r="A536" s="197" t="s">
        <v>614</v>
      </c>
      <c r="B536" s="198"/>
      <c r="C536" s="199"/>
    </row>
    <row r="537" spans="1:3" x14ac:dyDescent="0.2">
      <c r="A537" s="197" t="s">
        <v>668</v>
      </c>
      <c r="B537" s="200"/>
      <c r="C537" s="199"/>
    </row>
    <row r="538" spans="1:3" x14ac:dyDescent="0.2">
      <c r="A538" s="191" t="s">
        <v>613</v>
      </c>
      <c r="B538" s="192"/>
      <c r="C538" s="193"/>
    </row>
    <row r="539" spans="1:3" x14ac:dyDescent="0.2">
      <c r="A539" s="84" t="s">
        <v>533</v>
      </c>
      <c r="B539" s="58"/>
      <c r="C539" s="147">
        <v>51273666.909999996</v>
      </c>
    </row>
    <row r="540" spans="1:3" x14ac:dyDescent="0.2">
      <c r="A540" s="78"/>
      <c r="B540" s="60"/>
      <c r="C540" s="79"/>
    </row>
    <row r="541" spans="1:3" x14ac:dyDescent="0.2">
      <c r="A541" s="68" t="s">
        <v>534</v>
      </c>
      <c r="B541" s="80"/>
      <c r="C541" s="144">
        <f>SUM(C542:C562)</f>
        <v>18378137.890000001</v>
      </c>
    </row>
    <row r="542" spans="1:3" x14ac:dyDescent="0.2">
      <c r="A542" s="126">
        <v>2.1</v>
      </c>
      <c r="B542" s="85" t="s">
        <v>369</v>
      </c>
      <c r="C542" s="148">
        <v>0</v>
      </c>
    </row>
    <row r="543" spans="1:3" x14ac:dyDescent="0.2">
      <c r="A543" s="126">
        <v>2.2000000000000002</v>
      </c>
      <c r="B543" s="85" t="s">
        <v>366</v>
      </c>
      <c r="C543" s="148">
        <v>0</v>
      </c>
    </row>
    <row r="544" spans="1:3" x14ac:dyDescent="0.2">
      <c r="A544" s="90">
        <v>2.2999999999999998</v>
      </c>
      <c r="B544" s="77" t="s">
        <v>236</v>
      </c>
      <c r="C544" s="148">
        <v>10583912.619999999</v>
      </c>
    </row>
    <row r="545" spans="1:3" x14ac:dyDescent="0.2">
      <c r="A545" s="90">
        <v>2.4</v>
      </c>
      <c r="B545" s="77" t="s">
        <v>237</v>
      </c>
      <c r="C545" s="148">
        <v>83453.600000000006</v>
      </c>
    </row>
    <row r="546" spans="1:3" x14ac:dyDescent="0.2">
      <c r="A546" s="90">
        <v>2.5</v>
      </c>
      <c r="B546" s="77" t="s">
        <v>238</v>
      </c>
      <c r="C546" s="148">
        <v>110532.52</v>
      </c>
    </row>
    <row r="547" spans="1:3" x14ac:dyDescent="0.2">
      <c r="A547" s="90">
        <v>2.6</v>
      </c>
      <c r="B547" s="77" t="s">
        <v>239</v>
      </c>
      <c r="C547" s="148">
        <v>0</v>
      </c>
    </row>
    <row r="548" spans="1:3" x14ac:dyDescent="0.2">
      <c r="A548" s="90">
        <v>2.7</v>
      </c>
      <c r="B548" s="77" t="s">
        <v>240</v>
      </c>
      <c r="C548" s="148">
        <v>0</v>
      </c>
    </row>
    <row r="549" spans="1:3" x14ac:dyDescent="0.2">
      <c r="A549" s="90">
        <v>2.8</v>
      </c>
      <c r="B549" s="77" t="s">
        <v>241</v>
      </c>
      <c r="C549" s="148">
        <v>1144132.18</v>
      </c>
    </row>
    <row r="550" spans="1:3" x14ac:dyDescent="0.2">
      <c r="A550" s="90">
        <v>2.9</v>
      </c>
      <c r="B550" s="77" t="s">
        <v>243</v>
      </c>
      <c r="C550" s="148">
        <v>0</v>
      </c>
    </row>
    <row r="551" spans="1:3" x14ac:dyDescent="0.2">
      <c r="A551" s="90" t="s">
        <v>535</v>
      </c>
      <c r="B551" s="77" t="s">
        <v>536</v>
      </c>
      <c r="C551" s="148">
        <v>0</v>
      </c>
    </row>
    <row r="552" spans="1:3" x14ac:dyDescent="0.2">
      <c r="A552" s="90" t="s">
        <v>561</v>
      </c>
      <c r="B552" s="77" t="s">
        <v>245</v>
      </c>
      <c r="C552" s="148">
        <v>0</v>
      </c>
    </row>
    <row r="553" spans="1:3" x14ac:dyDescent="0.2">
      <c r="A553" s="90" t="s">
        <v>562</v>
      </c>
      <c r="B553" s="77" t="s">
        <v>537</v>
      </c>
      <c r="C553" s="148">
        <v>1947019.31</v>
      </c>
    </row>
    <row r="554" spans="1:3" x14ac:dyDescent="0.2">
      <c r="A554" s="90" t="s">
        <v>563</v>
      </c>
      <c r="B554" s="77" t="s">
        <v>538</v>
      </c>
      <c r="C554" s="148">
        <v>4509087.66</v>
      </c>
    </row>
    <row r="555" spans="1:3" x14ac:dyDescent="0.2">
      <c r="A555" s="90" t="s">
        <v>564</v>
      </c>
      <c r="B555" s="77" t="s">
        <v>539</v>
      </c>
      <c r="C555" s="148">
        <v>0</v>
      </c>
    </row>
    <row r="556" spans="1:3" x14ac:dyDescent="0.2">
      <c r="A556" s="90" t="s">
        <v>540</v>
      </c>
      <c r="B556" s="77" t="s">
        <v>541</v>
      </c>
      <c r="C556" s="148">
        <v>0</v>
      </c>
    </row>
    <row r="557" spans="1:3" x14ac:dyDescent="0.2">
      <c r="A557" s="90" t="s">
        <v>542</v>
      </c>
      <c r="B557" s="77" t="s">
        <v>543</v>
      </c>
      <c r="C557" s="148">
        <v>0</v>
      </c>
    </row>
    <row r="558" spans="1:3" x14ac:dyDescent="0.2">
      <c r="A558" s="90" t="s">
        <v>544</v>
      </c>
      <c r="B558" s="77" t="s">
        <v>545</v>
      </c>
      <c r="C558" s="148">
        <v>0</v>
      </c>
    </row>
    <row r="559" spans="1:3" x14ac:dyDescent="0.2">
      <c r="A559" s="90" t="s">
        <v>546</v>
      </c>
      <c r="B559" s="77" t="s">
        <v>547</v>
      </c>
      <c r="C559" s="148">
        <v>0</v>
      </c>
    </row>
    <row r="560" spans="1:3" x14ac:dyDescent="0.2">
      <c r="A560" s="90" t="s">
        <v>548</v>
      </c>
      <c r="B560" s="77" t="s">
        <v>549</v>
      </c>
      <c r="C560" s="148">
        <v>0</v>
      </c>
    </row>
    <row r="561" spans="1:9" x14ac:dyDescent="0.2">
      <c r="A561" s="90" t="s">
        <v>550</v>
      </c>
      <c r="B561" s="77" t="s">
        <v>551</v>
      </c>
      <c r="C561" s="148">
        <v>0</v>
      </c>
    </row>
    <row r="562" spans="1:9" x14ac:dyDescent="0.2">
      <c r="A562" s="90" t="s">
        <v>552</v>
      </c>
      <c r="B562" s="85" t="s">
        <v>553</v>
      </c>
      <c r="C562" s="148">
        <v>0</v>
      </c>
    </row>
    <row r="563" spans="1:9" x14ac:dyDescent="0.2">
      <c r="A563" s="91"/>
      <c r="B563" s="86"/>
      <c r="C563" s="87"/>
    </row>
    <row r="564" spans="1:9" x14ac:dyDescent="0.2">
      <c r="A564" s="88" t="s">
        <v>554</v>
      </c>
      <c r="B564" s="89"/>
      <c r="C564" s="149">
        <f>SUM(C565:C571)</f>
        <v>0.02</v>
      </c>
    </row>
    <row r="565" spans="1:9" x14ac:dyDescent="0.2">
      <c r="A565" s="90" t="s">
        <v>555</v>
      </c>
      <c r="B565" s="77" t="s">
        <v>438</v>
      </c>
      <c r="C565" s="148">
        <v>0</v>
      </c>
    </row>
    <row r="566" spans="1:9" x14ac:dyDescent="0.2">
      <c r="A566" s="90" t="s">
        <v>556</v>
      </c>
      <c r="B566" s="77" t="s">
        <v>80</v>
      </c>
      <c r="C566" s="148">
        <v>0</v>
      </c>
    </row>
    <row r="567" spans="1:9" x14ac:dyDescent="0.2">
      <c r="A567" s="90" t="s">
        <v>557</v>
      </c>
      <c r="B567" s="77" t="s">
        <v>448</v>
      </c>
      <c r="C567" s="148">
        <v>0</v>
      </c>
    </row>
    <row r="568" spans="1:9" x14ac:dyDescent="0.2">
      <c r="A568" s="90" t="s">
        <v>558</v>
      </c>
      <c r="B568" s="77" t="s">
        <v>454</v>
      </c>
      <c r="C568" s="148">
        <v>0.02</v>
      </c>
    </row>
    <row r="569" spans="1:9" x14ac:dyDescent="0.2">
      <c r="A569" s="90" t="s">
        <v>559</v>
      </c>
      <c r="B569" s="77" t="s">
        <v>462</v>
      </c>
      <c r="C569" s="148">
        <v>0</v>
      </c>
    </row>
    <row r="570" spans="1:9" x14ac:dyDescent="0.2">
      <c r="A570" s="90" t="s">
        <v>662</v>
      </c>
      <c r="B570" s="77" t="s">
        <v>366</v>
      </c>
      <c r="C570" s="148">
        <v>0</v>
      </c>
    </row>
    <row r="571" spans="1:9" x14ac:dyDescent="0.2">
      <c r="A571" s="90" t="s">
        <v>663</v>
      </c>
      <c r="B571" s="85" t="s">
        <v>560</v>
      </c>
      <c r="C571" s="150">
        <v>0</v>
      </c>
    </row>
    <row r="572" spans="1:9" x14ac:dyDescent="0.2">
      <c r="A572" s="78"/>
      <c r="B572" s="81"/>
      <c r="C572" s="82"/>
    </row>
    <row r="573" spans="1:9" x14ac:dyDescent="0.2">
      <c r="A573" s="83" t="s">
        <v>660</v>
      </c>
      <c r="B573" s="58"/>
      <c r="C573" s="143">
        <f>C539-C541+C564</f>
        <v>32895529.039999995</v>
      </c>
    </row>
    <row r="575" spans="1:9" x14ac:dyDescent="0.2">
      <c r="A575" s="183" t="s">
        <v>667</v>
      </c>
      <c r="B575" s="201"/>
      <c r="C575" s="201"/>
      <c r="D575" s="201"/>
      <c r="E575" s="201"/>
      <c r="F575" s="201"/>
      <c r="G575" s="27" t="s">
        <v>604</v>
      </c>
      <c r="H575" s="28">
        <v>2024</v>
      </c>
      <c r="I575" s="128"/>
    </row>
    <row r="576" spans="1:9" x14ac:dyDescent="0.2">
      <c r="A576" s="183" t="s">
        <v>615</v>
      </c>
      <c r="B576" s="201"/>
      <c r="C576" s="201"/>
      <c r="D576" s="201"/>
      <c r="E576" s="201"/>
      <c r="F576" s="201"/>
      <c r="G576" s="206" t="s">
        <v>605</v>
      </c>
      <c r="H576" s="28" t="s">
        <v>607</v>
      </c>
      <c r="I576" s="128"/>
    </row>
    <row r="577" spans="1:9" x14ac:dyDescent="0.2">
      <c r="A577" s="202" t="s">
        <v>668</v>
      </c>
      <c r="B577" s="203"/>
      <c r="C577" s="203"/>
      <c r="D577" s="203"/>
      <c r="E577" s="203"/>
      <c r="F577" s="203"/>
      <c r="G577" s="27" t="s">
        <v>606</v>
      </c>
      <c r="H577" s="28">
        <v>1</v>
      </c>
      <c r="I577" s="128"/>
    </row>
    <row r="578" spans="1:9" x14ac:dyDescent="0.2">
      <c r="A578" s="30" t="s">
        <v>193</v>
      </c>
      <c r="B578" s="31"/>
      <c r="C578" s="31"/>
      <c r="D578" s="31"/>
      <c r="E578" s="31"/>
      <c r="F578" s="31"/>
      <c r="G578" s="31"/>
      <c r="H578" s="31"/>
      <c r="I578" s="128"/>
    </row>
    <row r="579" spans="1:9" x14ac:dyDescent="0.2">
      <c r="A579" s="128"/>
      <c r="B579" s="128"/>
      <c r="C579" s="128"/>
      <c r="D579" s="128"/>
      <c r="E579" s="128"/>
      <c r="F579" s="128"/>
      <c r="G579" s="128"/>
      <c r="H579" s="128"/>
      <c r="I579" s="128"/>
    </row>
    <row r="580" spans="1:9" x14ac:dyDescent="0.2">
      <c r="A580" s="128"/>
      <c r="B580" s="128"/>
      <c r="C580" s="128"/>
      <c r="D580" s="128"/>
      <c r="E580" s="128"/>
      <c r="F580" s="128"/>
      <c r="G580" s="128"/>
      <c r="H580" s="128"/>
      <c r="I580" s="128"/>
    </row>
    <row r="581" spans="1:9" x14ac:dyDescent="0.2">
      <c r="A581" s="32" t="s">
        <v>143</v>
      </c>
      <c r="B581" s="32" t="s">
        <v>486</v>
      </c>
      <c r="C581" s="32" t="s">
        <v>177</v>
      </c>
      <c r="D581" s="32" t="s">
        <v>487</v>
      </c>
      <c r="E581" s="32" t="s">
        <v>488</v>
      </c>
      <c r="F581" s="32" t="s">
        <v>176</v>
      </c>
      <c r="G581" s="32" t="s">
        <v>121</v>
      </c>
      <c r="H581" s="32" t="s">
        <v>179</v>
      </c>
      <c r="I581" s="32" t="s">
        <v>180</v>
      </c>
    </row>
    <row r="582" spans="1:9" x14ac:dyDescent="0.2">
      <c r="A582" s="131">
        <v>7000</v>
      </c>
      <c r="B582" s="132" t="s">
        <v>122</v>
      </c>
      <c r="C582" s="132" t="s">
        <v>669</v>
      </c>
      <c r="D582" s="132"/>
      <c r="E582" s="132"/>
      <c r="F582" s="132"/>
      <c r="G582" s="132"/>
      <c r="H582" s="132"/>
      <c r="I582" s="132"/>
    </row>
    <row r="583" spans="1:9" x14ac:dyDescent="0.2">
      <c r="A583" s="131">
        <v>8000</v>
      </c>
      <c r="B583" s="132" t="s">
        <v>94</v>
      </c>
      <c r="C583" s="132"/>
      <c r="D583" s="132"/>
      <c r="E583" s="132"/>
      <c r="F583" s="132"/>
      <c r="G583" s="132"/>
      <c r="H583" s="132"/>
      <c r="I583" s="132"/>
    </row>
    <row r="584" spans="1:9" x14ac:dyDescent="0.2">
      <c r="A584" s="128"/>
      <c r="B584" s="128"/>
      <c r="C584" s="130"/>
      <c r="D584" s="130"/>
      <c r="E584" s="130"/>
      <c r="F584" s="130"/>
      <c r="G584" s="128"/>
      <c r="H584" s="128"/>
      <c r="I584" s="128"/>
    </row>
    <row r="585" spans="1:9" x14ac:dyDescent="0.2">
      <c r="A585" s="128"/>
      <c r="B585" s="184" t="str">
        <f>A575</f>
        <v>UNIVERSIDAD TECNOLOGICA DE LEON</v>
      </c>
      <c r="C585" s="186"/>
      <c r="D585" s="130"/>
      <c r="E585" s="130"/>
      <c r="F585" s="130"/>
      <c r="G585" s="128"/>
      <c r="H585" s="128"/>
      <c r="I585" s="128"/>
    </row>
    <row r="586" spans="1:9" x14ac:dyDescent="0.2">
      <c r="A586" s="128"/>
      <c r="B586" s="187" t="s">
        <v>664</v>
      </c>
      <c r="C586" s="189"/>
      <c r="D586" s="130"/>
      <c r="E586" s="130"/>
      <c r="F586" s="130"/>
      <c r="G586" s="128"/>
      <c r="H586" s="128"/>
      <c r="I586" s="128"/>
    </row>
    <row r="587" spans="1:9" x14ac:dyDescent="0.2">
      <c r="A587" s="128"/>
      <c r="B587" s="187" t="str">
        <f>A577</f>
        <v>Correspondiente del 1 de Enero al 31 de Marzo de 2024</v>
      </c>
      <c r="C587" s="189"/>
      <c r="D587" s="130"/>
      <c r="E587" s="130"/>
      <c r="F587" s="130"/>
      <c r="G587" s="128"/>
      <c r="H587" s="128"/>
      <c r="I587" s="128"/>
    </row>
    <row r="588" spans="1:9" x14ac:dyDescent="0.2">
      <c r="A588" s="128"/>
      <c r="B588" s="168"/>
      <c r="C588" s="169"/>
      <c r="D588" s="130"/>
      <c r="E588" s="130"/>
      <c r="F588" s="130"/>
      <c r="G588" s="128"/>
      <c r="H588" s="128"/>
      <c r="I588" s="128"/>
    </row>
    <row r="589" spans="1:9" x14ac:dyDescent="0.2">
      <c r="A589" s="128"/>
      <c r="B589" s="170" t="s">
        <v>486</v>
      </c>
      <c r="C589" s="177">
        <f>H575</f>
        <v>2024</v>
      </c>
      <c r="D589" s="130"/>
      <c r="E589" s="130"/>
      <c r="F589" s="130"/>
      <c r="G589" s="128"/>
      <c r="H589" s="128"/>
      <c r="I589" s="128"/>
    </row>
    <row r="590" spans="1:9" x14ac:dyDescent="0.2">
      <c r="A590" s="128"/>
      <c r="B590" s="171" t="s">
        <v>93</v>
      </c>
      <c r="C590" s="172">
        <v>241613872.27000001</v>
      </c>
      <c r="D590" s="130"/>
      <c r="E590" s="130"/>
      <c r="F590" s="130"/>
      <c r="G590" s="128"/>
      <c r="H590" s="128"/>
      <c r="I590" s="128"/>
    </row>
    <row r="591" spans="1:9" x14ac:dyDescent="0.2">
      <c r="A591" s="128"/>
      <c r="B591" s="171" t="s">
        <v>92</v>
      </c>
      <c r="C591" s="172">
        <v>-169679553.83000001</v>
      </c>
      <c r="D591" s="130"/>
      <c r="E591" s="130"/>
      <c r="F591" s="130"/>
      <c r="G591" s="128"/>
      <c r="H591" s="128"/>
      <c r="I591" s="128"/>
    </row>
    <row r="592" spans="1:9" x14ac:dyDescent="0.2">
      <c r="A592" s="128"/>
      <c r="B592" s="171" t="s">
        <v>91</v>
      </c>
      <c r="C592" s="172">
        <v>715699.15</v>
      </c>
      <c r="D592" s="130"/>
      <c r="E592" s="130"/>
      <c r="F592" s="130"/>
      <c r="G592" s="128"/>
      <c r="H592" s="128"/>
      <c r="I592" s="128"/>
    </row>
    <row r="593" spans="1:9" x14ac:dyDescent="0.2">
      <c r="A593" s="128"/>
      <c r="B593" s="171" t="s">
        <v>90</v>
      </c>
      <c r="C593" s="172">
        <v>0</v>
      </c>
      <c r="D593" s="130"/>
      <c r="E593" s="130"/>
      <c r="F593" s="130"/>
      <c r="G593" s="128"/>
      <c r="H593" s="128"/>
      <c r="I593" s="128"/>
    </row>
    <row r="594" spans="1:9" x14ac:dyDescent="0.2">
      <c r="A594" s="128"/>
      <c r="B594" s="171" t="s">
        <v>89</v>
      </c>
      <c r="C594" s="172">
        <v>-72650017.590000004</v>
      </c>
      <c r="D594" s="130"/>
      <c r="E594" s="130"/>
      <c r="F594" s="130"/>
      <c r="G594" s="128"/>
      <c r="H594" s="128"/>
      <c r="I594" s="128"/>
    </row>
    <row r="595" spans="1:9" x14ac:dyDescent="0.2">
      <c r="A595" s="128"/>
      <c r="B595" s="173"/>
      <c r="C595" s="174"/>
      <c r="D595" s="130"/>
      <c r="E595" s="130"/>
      <c r="F595" s="130"/>
      <c r="G595" s="128"/>
      <c r="H595" s="128"/>
      <c r="I595" s="128"/>
    </row>
    <row r="596" spans="1:9" x14ac:dyDescent="0.2">
      <c r="A596" s="128"/>
      <c r="B596" s="184" t="str">
        <f>A575</f>
        <v>UNIVERSIDAD TECNOLOGICA DE LEON</v>
      </c>
      <c r="C596" s="186"/>
      <c r="D596" s="128"/>
      <c r="E596" s="128"/>
      <c r="F596" s="128"/>
      <c r="G596" s="128"/>
      <c r="H596" s="128"/>
      <c r="I596" s="128"/>
    </row>
    <row r="597" spans="1:9" x14ac:dyDescent="0.2">
      <c r="A597" s="128"/>
      <c r="B597" s="187" t="s">
        <v>665</v>
      </c>
      <c r="C597" s="189"/>
      <c r="D597" s="128"/>
      <c r="E597" s="128"/>
      <c r="F597" s="128"/>
      <c r="G597" s="128"/>
      <c r="H597" s="128"/>
      <c r="I597" s="128"/>
    </row>
    <row r="598" spans="1:9" x14ac:dyDescent="0.2">
      <c r="A598" s="128"/>
      <c r="B598" s="187" t="str">
        <f>A577</f>
        <v>Correspondiente del 1 de Enero al 31 de Marzo de 2024</v>
      </c>
      <c r="C598" s="189"/>
      <c r="D598" s="128"/>
      <c r="E598" s="128"/>
      <c r="F598" s="128"/>
      <c r="G598" s="128"/>
      <c r="H598" s="128"/>
      <c r="I598" s="128"/>
    </row>
    <row r="599" spans="1:9" x14ac:dyDescent="0.2">
      <c r="A599" s="128"/>
      <c r="B599" s="168"/>
      <c r="C599" s="169"/>
      <c r="D599" s="128"/>
      <c r="E599" s="128"/>
      <c r="F599" s="128"/>
      <c r="G599" s="128"/>
      <c r="H599" s="128"/>
      <c r="I599" s="128"/>
    </row>
    <row r="600" spans="1:9" x14ac:dyDescent="0.2">
      <c r="A600" s="128"/>
      <c r="B600" s="175" t="s">
        <v>486</v>
      </c>
      <c r="C600" s="177">
        <f>H575</f>
        <v>2024</v>
      </c>
      <c r="D600" s="128"/>
      <c r="E600" s="128"/>
      <c r="F600" s="128"/>
      <c r="G600" s="128"/>
      <c r="H600" s="128"/>
      <c r="I600" s="128"/>
    </row>
    <row r="601" spans="1:9" x14ac:dyDescent="0.2">
      <c r="A601" s="128"/>
      <c r="B601" s="171" t="s">
        <v>88</v>
      </c>
      <c r="C601" s="176">
        <v>-241613872.27000001</v>
      </c>
      <c r="D601" s="128"/>
      <c r="E601" s="128"/>
      <c r="F601" s="128"/>
      <c r="G601" s="128"/>
      <c r="H601" s="128"/>
      <c r="I601" s="128"/>
    </row>
    <row r="602" spans="1:9" x14ac:dyDescent="0.2">
      <c r="A602" s="128"/>
      <c r="B602" s="171" t="s">
        <v>87</v>
      </c>
      <c r="C602" s="176">
        <v>187105607.83000001</v>
      </c>
      <c r="D602" s="128"/>
      <c r="E602" s="128"/>
      <c r="F602" s="128"/>
      <c r="G602" s="128"/>
      <c r="H602" s="128"/>
      <c r="I602" s="128"/>
    </row>
    <row r="603" spans="1:9" x14ac:dyDescent="0.2">
      <c r="A603" s="128"/>
      <c r="B603" s="171" t="s">
        <v>666</v>
      </c>
      <c r="C603" s="176">
        <v>-23172951.739999998</v>
      </c>
      <c r="D603" s="128"/>
      <c r="E603" s="128"/>
      <c r="F603" s="128"/>
      <c r="G603" s="128"/>
      <c r="H603" s="128"/>
      <c r="I603" s="128"/>
    </row>
    <row r="604" spans="1:9" x14ac:dyDescent="0.2">
      <c r="A604" s="128"/>
      <c r="B604" s="171" t="s">
        <v>86</v>
      </c>
      <c r="C604" s="176">
        <v>26407549.27</v>
      </c>
      <c r="D604" s="128"/>
      <c r="E604" s="128"/>
      <c r="F604" s="128"/>
      <c r="G604" s="128"/>
      <c r="H604" s="128"/>
      <c r="I604" s="128"/>
    </row>
    <row r="605" spans="1:9" x14ac:dyDescent="0.2">
      <c r="A605" s="128"/>
      <c r="B605" s="171" t="s">
        <v>85</v>
      </c>
      <c r="C605" s="176">
        <v>0</v>
      </c>
      <c r="D605" s="128"/>
      <c r="E605" s="128"/>
      <c r="F605" s="128"/>
      <c r="G605" s="128"/>
      <c r="H605" s="128"/>
      <c r="I605" s="128"/>
    </row>
    <row r="606" spans="1:9" x14ac:dyDescent="0.2">
      <c r="A606" s="128"/>
      <c r="B606" s="171" t="s">
        <v>84</v>
      </c>
      <c r="C606" s="176">
        <v>82015.48</v>
      </c>
      <c r="D606" s="128"/>
      <c r="E606" s="128"/>
      <c r="F606" s="128"/>
      <c r="G606" s="128"/>
      <c r="H606" s="128"/>
      <c r="I606" s="128"/>
    </row>
    <row r="607" spans="1:9" x14ac:dyDescent="0.2">
      <c r="A607" s="128"/>
      <c r="B607" s="171" t="s">
        <v>83</v>
      </c>
      <c r="C607" s="176">
        <v>51191651.43</v>
      </c>
      <c r="D607" s="128"/>
      <c r="E607" s="128"/>
      <c r="F607" s="128"/>
      <c r="G607" s="128"/>
      <c r="H607" s="128"/>
      <c r="I607" s="128"/>
    </row>
    <row r="610" spans="2:2" x14ac:dyDescent="0.2">
      <c r="B610" s="167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29">
    <mergeCell ref="B587:C587"/>
    <mergeCell ref="B596:C596"/>
    <mergeCell ref="B597:C597"/>
    <mergeCell ref="B598:C598"/>
    <mergeCell ref="A575:F575"/>
    <mergeCell ref="A576:F576"/>
    <mergeCell ref="A577:F577"/>
    <mergeCell ref="B585:C585"/>
    <mergeCell ref="B586:C586"/>
    <mergeCell ref="A517:C517"/>
    <mergeCell ref="A535:C535"/>
    <mergeCell ref="A536:C536"/>
    <mergeCell ref="A537:C537"/>
    <mergeCell ref="A538:C538"/>
    <mergeCell ref="A397:C397"/>
    <mergeCell ref="A398:C398"/>
    <mergeCell ref="A514:C514"/>
    <mergeCell ref="A515:C515"/>
    <mergeCell ref="A516:C516"/>
    <mergeCell ref="A220:F220"/>
    <mergeCell ref="A368:C368"/>
    <mergeCell ref="A369:C369"/>
    <mergeCell ref="A370:C370"/>
    <mergeCell ref="A396:C396"/>
    <mergeCell ref="A1:C1"/>
    <mergeCell ref="A2:C2"/>
    <mergeCell ref="A3:C3"/>
    <mergeCell ref="A218:F218"/>
    <mergeCell ref="A219:F219"/>
  </mergeCells>
  <dataValidations count="3">
    <dataValidation allowBlank="1" showInputMessage="1" showErrorMessage="1" prompt="Importe del trimestre anterior" sqref="D450 D441 C438:D438 C441:C452"/>
    <dataValidation allowBlank="1" showInputMessage="1" showErrorMessage="1" prompt="Saldo al 31 de diciembre del año anterior que se presenta" sqref="D402 D436"/>
    <dataValidation allowBlank="1" showInputMessage="1" showErrorMessage="1" prompt="Importe final del periodo que corresponde la información financiera trimestral que se presenta." sqref="C414 C402 D451:D452 D442:D449 C436"/>
  </dataValidations>
  <pageMargins left="0.39370078740157483" right="0.39370078740157483" top="0.74803149606299213" bottom="0.74803149606299213" header="0.31496062992125984" footer="0.31496062992125984"/>
  <pageSetup scale="5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2.42578125" style="3" customWidth="1"/>
    <col min="4" max="16384" width="12.42578125" style="3" hidden="1"/>
  </cols>
  <sheetData>
    <row r="1" spans="1:2" x14ac:dyDescent="0.2">
      <c r="B1" s="108"/>
    </row>
    <row r="2" spans="1:2" ht="15" customHeight="1" x14ac:dyDescent="0.2">
      <c r="A2" s="95" t="s">
        <v>187</v>
      </c>
      <c r="B2" s="96" t="s">
        <v>50</v>
      </c>
    </row>
    <row r="3" spans="1:2" x14ac:dyDescent="0.2">
      <c r="A3" s="13"/>
      <c r="B3" s="109"/>
    </row>
    <row r="4" spans="1:2" ht="14.1" customHeight="1" x14ac:dyDescent="0.2">
      <c r="A4" s="110" t="s">
        <v>568</v>
      </c>
      <c r="B4" s="100" t="s">
        <v>78</v>
      </c>
    </row>
    <row r="5" spans="1:2" ht="14.1" customHeight="1" x14ac:dyDescent="0.2">
      <c r="A5" s="101"/>
      <c r="B5" s="100" t="s">
        <v>51</v>
      </c>
    </row>
    <row r="6" spans="1:2" ht="14.1" customHeight="1" x14ac:dyDescent="0.2">
      <c r="A6" s="101"/>
      <c r="B6" s="100" t="s">
        <v>145</v>
      </c>
    </row>
    <row r="7" spans="1:2" ht="14.1" customHeight="1" x14ac:dyDescent="0.2">
      <c r="A7" s="101"/>
      <c r="B7" s="100" t="s">
        <v>63</v>
      </c>
    </row>
    <row r="8" spans="1:2" x14ac:dyDescent="0.2">
      <c r="A8" s="101"/>
    </row>
    <row r="9" spans="1:2" x14ac:dyDescent="0.2">
      <c r="A9" s="110" t="s">
        <v>569</v>
      </c>
      <c r="B9" s="102" t="s">
        <v>147</v>
      </c>
    </row>
    <row r="10" spans="1:2" ht="15" customHeight="1" x14ac:dyDescent="0.2">
      <c r="A10" s="101"/>
      <c r="B10" s="111" t="s">
        <v>63</v>
      </c>
    </row>
    <row r="11" spans="1:2" x14ac:dyDescent="0.2">
      <c r="A11" s="101"/>
    </row>
    <row r="12" spans="1:2" x14ac:dyDescent="0.2">
      <c r="A12" s="110" t="s">
        <v>571</v>
      </c>
      <c r="B12" s="102" t="s">
        <v>147</v>
      </c>
    </row>
    <row r="13" spans="1:2" ht="22.5" x14ac:dyDescent="0.2">
      <c r="A13" s="101"/>
      <c r="B13" s="102" t="s">
        <v>70</v>
      </c>
    </row>
    <row r="14" spans="1:2" x14ac:dyDescent="0.2">
      <c r="A14" s="101"/>
      <c r="B14" s="111" t="s">
        <v>63</v>
      </c>
    </row>
    <row r="15" spans="1:2" x14ac:dyDescent="0.2">
      <c r="A15" s="101"/>
    </row>
    <row r="16" spans="1:2" x14ac:dyDescent="0.2">
      <c r="A16" s="101"/>
    </row>
    <row r="17" spans="1:2" ht="15" customHeight="1" x14ac:dyDescent="0.2">
      <c r="A17" s="110" t="s">
        <v>572</v>
      </c>
      <c r="B17" s="104" t="s">
        <v>71</v>
      </c>
    </row>
    <row r="18" spans="1:2" ht="15" customHeight="1" x14ac:dyDescent="0.2">
      <c r="A18" s="13"/>
      <c r="B18" s="104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"/>
  <sheetViews>
    <sheetView topLeftCell="A126" zoomScale="106" zoomScaleNormal="106" workbookViewId="0">
      <selection sqref="A1:I150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5703125" style="20" customWidth="1"/>
    <col min="7" max="8" width="16.570312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81" t="s">
        <v>667</v>
      </c>
      <c r="B1" s="182"/>
      <c r="C1" s="182"/>
      <c r="D1" s="182"/>
      <c r="E1" s="182"/>
      <c r="F1" s="182"/>
      <c r="G1" s="14" t="s">
        <v>604</v>
      </c>
      <c r="H1" s="25">
        <v>2024</v>
      </c>
    </row>
    <row r="2" spans="1:8" s="16" customFormat="1" ht="18.95" customHeight="1" x14ac:dyDescent="0.25">
      <c r="A2" s="181" t="s">
        <v>608</v>
      </c>
      <c r="B2" s="182"/>
      <c r="C2" s="182"/>
      <c r="D2" s="182"/>
      <c r="E2" s="182"/>
      <c r="F2" s="182"/>
      <c r="G2" s="14" t="s">
        <v>605</v>
      </c>
      <c r="H2" s="25" t="s">
        <v>607</v>
      </c>
    </row>
    <row r="3" spans="1:8" s="16" customFormat="1" ht="18.95" customHeight="1" x14ac:dyDescent="0.25">
      <c r="A3" s="181" t="s">
        <v>668</v>
      </c>
      <c r="B3" s="182"/>
      <c r="C3" s="182"/>
      <c r="D3" s="182"/>
      <c r="E3" s="182"/>
      <c r="F3" s="182"/>
      <c r="G3" s="14" t="s">
        <v>606</v>
      </c>
      <c r="H3" s="25">
        <v>1</v>
      </c>
    </row>
    <row r="4" spans="1:8" x14ac:dyDescent="0.2">
      <c r="A4" s="18" t="s">
        <v>193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150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143</v>
      </c>
      <c r="B7" s="21" t="s">
        <v>140</v>
      </c>
      <c r="C7" s="21" t="s">
        <v>141</v>
      </c>
      <c r="D7" s="21" t="s">
        <v>142</v>
      </c>
      <c r="E7" s="21"/>
      <c r="F7" s="21"/>
      <c r="G7" s="21"/>
      <c r="H7" s="21"/>
    </row>
    <row r="8" spans="1:8" x14ac:dyDescent="0.2">
      <c r="A8" s="22">
        <v>1114</v>
      </c>
      <c r="B8" s="20" t="s">
        <v>194</v>
      </c>
      <c r="C8" s="24">
        <v>1468303.11</v>
      </c>
    </row>
    <row r="9" spans="1:8" x14ac:dyDescent="0.2">
      <c r="A9" s="22">
        <v>1115</v>
      </c>
      <c r="B9" s="20" t="s">
        <v>195</v>
      </c>
      <c r="C9" s="24">
        <v>0</v>
      </c>
    </row>
    <row r="10" spans="1:8" x14ac:dyDescent="0.2">
      <c r="A10" s="22">
        <v>1121</v>
      </c>
      <c r="B10" s="20" t="s">
        <v>196</v>
      </c>
      <c r="C10" s="24">
        <v>12296612.609999999</v>
      </c>
    </row>
    <row r="11" spans="1:8" x14ac:dyDescent="0.2">
      <c r="A11" s="22">
        <v>1211</v>
      </c>
      <c r="B11" s="20" t="s">
        <v>197</v>
      </c>
      <c r="C11" s="24">
        <v>0</v>
      </c>
    </row>
    <row r="13" spans="1:8" x14ac:dyDescent="0.2">
      <c r="A13" s="19" t="s">
        <v>151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143</v>
      </c>
      <c r="B14" s="21" t="s">
        <v>140</v>
      </c>
      <c r="C14" s="21" t="s">
        <v>141</v>
      </c>
      <c r="D14" s="21">
        <v>2023</v>
      </c>
      <c r="E14" s="21">
        <v>2022</v>
      </c>
      <c r="F14" s="21">
        <v>2021</v>
      </c>
      <c r="G14" s="21">
        <v>2020</v>
      </c>
      <c r="H14" s="21" t="s">
        <v>184</v>
      </c>
    </row>
    <row r="15" spans="1:8" x14ac:dyDescent="0.2">
      <c r="A15" s="22">
        <v>1122</v>
      </c>
      <c r="B15" s="20" t="s">
        <v>198</v>
      </c>
      <c r="C15" s="24">
        <v>4373424.95</v>
      </c>
      <c r="D15" s="24">
        <v>4373424.95</v>
      </c>
      <c r="E15" s="24">
        <v>4494424.96</v>
      </c>
      <c r="F15" s="24">
        <v>4376240.9400000004</v>
      </c>
      <c r="G15" s="24">
        <v>4376240.9400000004</v>
      </c>
    </row>
    <row r="16" spans="1:8" x14ac:dyDescent="0.2">
      <c r="A16" s="22">
        <v>1124</v>
      </c>
      <c r="B16" s="20" t="s">
        <v>199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152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143</v>
      </c>
      <c r="B19" s="21" t="s">
        <v>140</v>
      </c>
      <c r="C19" s="21" t="s">
        <v>141</v>
      </c>
      <c r="D19" s="21" t="s">
        <v>200</v>
      </c>
      <c r="E19" s="21" t="s">
        <v>201</v>
      </c>
      <c r="F19" s="21" t="s">
        <v>202</v>
      </c>
      <c r="G19" s="21" t="s">
        <v>203</v>
      </c>
      <c r="H19" s="21" t="s">
        <v>204</v>
      </c>
    </row>
    <row r="20" spans="1:8" x14ac:dyDescent="0.2">
      <c r="A20" s="22">
        <v>1123</v>
      </c>
      <c r="B20" s="20" t="s">
        <v>205</v>
      </c>
      <c r="C20" s="24">
        <v>36680117.32</v>
      </c>
      <c r="D20" s="24">
        <v>36680117.32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206</v>
      </c>
      <c r="C21" s="24">
        <v>38000</v>
      </c>
      <c r="D21" s="24">
        <v>38000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574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575</v>
      </c>
      <c r="C23" s="24">
        <v>2561</v>
      </c>
      <c r="D23" s="24">
        <v>2561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207</v>
      </c>
      <c r="C24" s="24">
        <v>4944245.59</v>
      </c>
      <c r="D24" s="24">
        <v>4944245.59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208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209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210</v>
      </c>
      <c r="C27" s="24">
        <v>1469232.74</v>
      </c>
      <c r="D27" s="24">
        <v>1469232.74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211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576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143</v>
      </c>
      <c r="B31" s="21" t="s">
        <v>140</v>
      </c>
      <c r="C31" s="21" t="s">
        <v>141</v>
      </c>
      <c r="D31" s="21" t="s">
        <v>155</v>
      </c>
      <c r="E31" s="21" t="s">
        <v>154</v>
      </c>
      <c r="F31" s="21" t="s">
        <v>212</v>
      </c>
      <c r="G31" s="21" t="s">
        <v>157</v>
      </c>
      <c r="H31" s="21"/>
    </row>
    <row r="32" spans="1:8" x14ac:dyDescent="0.2">
      <c r="A32" s="22">
        <v>1140</v>
      </c>
      <c r="B32" s="20" t="s">
        <v>213</v>
      </c>
      <c r="C32" s="24">
        <f>SUM(C33:C37)</f>
        <v>865.89</v>
      </c>
    </row>
    <row r="33" spans="1:8" x14ac:dyDescent="0.2">
      <c r="A33" s="22">
        <v>1141</v>
      </c>
      <c r="B33" s="20" t="s">
        <v>214</v>
      </c>
      <c r="C33" s="24">
        <v>865.89</v>
      </c>
    </row>
    <row r="34" spans="1:8" x14ac:dyDescent="0.2">
      <c r="A34" s="22">
        <v>1142</v>
      </c>
      <c r="B34" s="20" t="s">
        <v>215</v>
      </c>
      <c r="C34" s="24">
        <v>0</v>
      </c>
    </row>
    <row r="35" spans="1:8" x14ac:dyDescent="0.2">
      <c r="A35" s="22">
        <v>1143</v>
      </c>
      <c r="B35" s="20" t="s">
        <v>216</v>
      </c>
      <c r="C35" s="24">
        <v>0</v>
      </c>
    </row>
    <row r="36" spans="1:8" x14ac:dyDescent="0.2">
      <c r="A36" s="22">
        <v>1144</v>
      </c>
      <c r="B36" s="20" t="s">
        <v>217</v>
      </c>
      <c r="C36" s="24">
        <v>0</v>
      </c>
    </row>
    <row r="37" spans="1:8" x14ac:dyDescent="0.2">
      <c r="A37" s="22">
        <v>1145</v>
      </c>
      <c r="B37" s="20" t="s">
        <v>218</v>
      </c>
      <c r="C37" s="24">
        <v>0</v>
      </c>
    </row>
    <row r="39" spans="1:8" x14ac:dyDescent="0.2">
      <c r="A39" s="19" t="s">
        <v>219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143</v>
      </c>
      <c r="B40" s="21" t="s">
        <v>140</v>
      </c>
      <c r="C40" s="21" t="s">
        <v>141</v>
      </c>
      <c r="D40" s="21" t="s">
        <v>153</v>
      </c>
      <c r="E40" s="21" t="s">
        <v>156</v>
      </c>
      <c r="F40" s="21" t="s">
        <v>220</v>
      </c>
      <c r="G40" s="21"/>
      <c r="H40" s="21"/>
    </row>
    <row r="41" spans="1:8" x14ac:dyDescent="0.2">
      <c r="A41" s="22">
        <v>1150</v>
      </c>
      <c r="B41" s="20" t="s">
        <v>221</v>
      </c>
      <c r="C41" s="24">
        <f>C42</f>
        <v>260329.38</v>
      </c>
    </row>
    <row r="42" spans="1:8" x14ac:dyDescent="0.2">
      <c r="A42" s="22">
        <v>1151</v>
      </c>
      <c r="B42" s="20" t="s">
        <v>222</v>
      </c>
      <c r="C42" s="24">
        <v>260329.38</v>
      </c>
    </row>
    <row r="44" spans="1:8" x14ac:dyDescent="0.2">
      <c r="A44" s="19" t="s">
        <v>158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143</v>
      </c>
      <c r="B45" s="21" t="s">
        <v>140</v>
      </c>
      <c r="C45" s="21" t="s">
        <v>141</v>
      </c>
      <c r="D45" s="21" t="s">
        <v>142</v>
      </c>
      <c r="E45" s="21" t="s">
        <v>204</v>
      </c>
      <c r="F45" s="21"/>
      <c r="G45" s="21"/>
      <c r="H45" s="21"/>
    </row>
    <row r="46" spans="1:8" x14ac:dyDescent="0.2">
      <c r="A46" s="22">
        <v>1213</v>
      </c>
      <c r="B46" s="20" t="s">
        <v>223</v>
      </c>
      <c r="C46" s="24">
        <v>0</v>
      </c>
    </row>
    <row r="48" spans="1:8" x14ac:dyDescent="0.2">
      <c r="A48" s="19" t="s">
        <v>159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143</v>
      </c>
      <c r="B49" s="21" t="s">
        <v>140</v>
      </c>
      <c r="C49" s="21" t="s">
        <v>141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224</v>
      </c>
      <c r="C50" s="24">
        <v>0</v>
      </c>
    </row>
    <row r="52" spans="1:9" x14ac:dyDescent="0.2">
      <c r="A52" s="19" t="s">
        <v>163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143</v>
      </c>
      <c r="B53" s="21" t="s">
        <v>140</v>
      </c>
      <c r="C53" s="21" t="s">
        <v>141</v>
      </c>
      <c r="D53" s="21" t="s">
        <v>160</v>
      </c>
      <c r="E53" s="21" t="s">
        <v>161</v>
      </c>
      <c r="F53" s="21" t="s">
        <v>153</v>
      </c>
      <c r="G53" s="21" t="s">
        <v>225</v>
      </c>
      <c r="H53" s="21" t="s">
        <v>162</v>
      </c>
      <c r="I53" s="21" t="s">
        <v>226</v>
      </c>
    </row>
    <row r="54" spans="1:9" x14ac:dyDescent="0.2">
      <c r="A54" s="22">
        <v>1230</v>
      </c>
      <c r="B54" s="20" t="s">
        <v>227</v>
      </c>
      <c r="C54" s="24">
        <f>SUM(C55:C61)</f>
        <v>282969102.34999996</v>
      </c>
      <c r="D54" s="24">
        <f>SUM(D55:D61)</f>
        <v>0</v>
      </c>
      <c r="E54" s="24">
        <f>SUM(E55:E61)</f>
        <v>56698210.579999998</v>
      </c>
    </row>
    <row r="55" spans="1:9" x14ac:dyDescent="0.2">
      <c r="A55" s="22">
        <v>1231</v>
      </c>
      <c r="B55" s="20" t="s">
        <v>228</v>
      </c>
      <c r="C55" s="24">
        <v>22333764.199999999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229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230</v>
      </c>
      <c r="C57" s="24">
        <v>157256799.63999999</v>
      </c>
      <c r="D57" s="24">
        <v>0</v>
      </c>
      <c r="E57" s="24">
        <v>56698210.579999998</v>
      </c>
    </row>
    <row r="58" spans="1:9" x14ac:dyDescent="0.2">
      <c r="A58" s="22">
        <v>1234</v>
      </c>
      <c r="B58" s="20" t="s">
        <v>231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232</v>
      </c>
      <c r="C59" s="24">
        <v>4825121.71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233</v>
      </c>
      <c r="C60" s="24">
        <v>98553416.799999997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234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235</v>
      </c>
      <c r="C62" s="24">
        <f>SUM(C63:C70)</f>
        <v>208868201.97</v>
      </c>
      <c r="D62" s="24">
        <f t="shared" ref="D62:E62" si="0">SUM(D63:D70)</f>
        <v>0</v>
      </c>
      <c r="E62" s="24">
        <f t="shared" si="0"/>
        <v>179478247.06</v>
      </c>
    </row>
    <row r="63" spans="1:9" x14ac:dyDescent="0.2">
      <c r="A63" s="22">
        <v>1241</v>
      </c>
      <c r="B63" s="20" t="s">
        <v>236</v>
      </c>
      <c r="C63" s="24">
        <v>110258816.12</v>
      </c>
      <c r="D63" s="24">
        <v>0</v>
      </c>
      <c r="E63" s="24">
        <v>96755260.260000005</v>
      </c>
    </row>
    <row r="64" spans="1:9" x14ac:dyDescent="0.2">
      <c r="A64" s="22">
        <v>1242</v>
      </c>
      <c r="B64" s="20" t="s">
        <v>237</v>
      </c>
      <c r="C64" s="24">
        <v>25070388.829999998</v>
      </c>
      <c r="D64" s="24">
        <v>0</v>
      </c>
      <c r="E64" s="24">
        <v>12658839.92</v>
      </c>
    </row>
    <row r="65" spans="1:9" x14ac:dyDescent="0.2">
      <c r="A65" s="22">
        <v>1243</v>
      </c>
      <c r="B65" s="20" t="s">
        <v>238</v>
      </c>
      <c r="C65" s="24">
        <v>11448446.4</v>
      </c>
      <c r="D65" s="24">
        <v>0</v>
      </c>
      <c r="E65" s="24">
        <v>11096330.67</v>
      </c>
    </row>
    <row r="66" spans="1:9" x14ac:dyDescent="0.2">
      <c r="A66" s="22">
        <v>1244</v>
      </c>
      <c r="B66" s="20" t="s">
        <v>239</v>
      </c>
      <c r="C66" s="24">
        <v>9071128.9499999993</v>
      </c>
      <c r="D66" s="24">
        <v>0</v>
      </c>
      <c r="E66" s="24">
        <v>11401175.99</v>
      </c>
    </row>
    <row r="67" spans="1:9" x14ac:dyDescent="0.2">
      <c r="A67" s="22">
        <v>1245</v>
      </c>
      <c r="B67" s="20" t="s">
        <v>240</v>
      </c>
      <c r="C67" s="24">
        <v>0</v>
      </c>
      <c r="D67" s="24">
        <v>0</v>
      </c>
      <c r="E67" s="24">
        <v>0</v>
      </c>
    </row>
    <row r="68" spans="1:9" x14ac:dyDescent="0.2">
      <c r="A68" s="22">
        <v>1246</v>
      </c>
      <c r="B68" s="20" t="s">
        <v>241</v>
      </c>
      <c r="C68" s="24">
        <v>50936076.340000004</v>
      </c>
      <c r="D68" s="24">
        <v>0</v>
      </c>
      <c r="E68" s="24">
        <v>47566640.219999999</v>
      </c>
    </row>
    <row r="69" spans="1:9" x14ac:dyDescent="0.2">
      <c r="A69" s="22">
        <v>1247</v>
      </c>
      <c r="B69" s="20" t="s">
        <v>242</v>
      </c>
      <c r="C69" s="24">
        <v>2083345.33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243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164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143</v>
      </c>
      <c r="B73" s="21" t="s">
        <v>140</v>
      </c>
      <c r="C73" s="21" t="s">
        <v>141</v>
      </c>
      <c r="D73" s="21" t="s">
        <v>165</v>
      </c>
      <c r="E73" s="21" t="s">
        <v>244</v>
      </c>
      <c r="F73" s="21" t="s">
        <v>153</v>
      </c>
      <c r="G73" s="21" t="s">
        <v>225</v>
      </c>
      <c r="H73" s="21" t="s">
        <v>162</v>
      </c>
      <c r="I73" s="21" t="s">
        <v>226</v>
      </c>
    </row>
    <row r="74" spans="1:9" x14ac:dyDescent="0.2">
      <c r="A74" s="22">
        <v>1250</v>
      </c>
      <c r="B74" s="20" t="s">
        <v>245</v>
      </c>
      <c r="C74" s="24">
        <f>SUM(C75:C79)</f>
        <v>2442117.84</v>
      </c>
      <c r="D74" s="24">
        <f>SUM(D75:D79)</f>
        <v>0</v>
      </c>
      <c r="E74" s="24">
        <f>SUM(E75:E79)</f>
        <v>4496048.38</v>
      </c>
    </row>
    <row r="75" spans="1:9" x14ac:dyDescent="0.2">
      <c r="A75" s="22">
        <v>1251</v>
      </c>
      <c r="B75" s="20" t="s">
        <v>246</v>
      </c>
      <c r="C75" s="24">
        <v>2442117.84</v>
      </c>
      <c r="D75" s="24">
        <v>0</v>
      </c>
      <c r="E75" s="24">
        <v>2442117.84</v>
      </c>
    </row>
    <row r="76" spans="1:9" x14ac:dyDescent="0.2">
      <c r="A76" s="22">
        <v>1252</v>
      </c>
      <c r="B76" s="20" t="s">
        <v>247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248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249</v>
      </c>
      <c r="C78" s="24">
        <v>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250</v>
      </c>
      <c r="C79" s="24">
        <v>0</v>
      </c>
      <c r="D79" s="24">
        <v>0</v>
      </c>
      <c r="E79" s="24">
        <v>2053930.54</v>
      </c>
    </row>
    <row r="80" spans="1:9" x14ac:dyDescent="0.2">
      <c r="A80" s="22">
        <v>1270</v>
      </c>
      <c r="B80" s="20" t="s">
        <v>251</v>
      </c>
      <c r="C80" s="24">
        <f>SUM(C81:C86)</f>
        <v>2927584.04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252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253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254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255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256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257</v>
      </c>
      <c r="C86" s="24">
        <v>2927584.04</v>
      </c>
      <c r="D86" s="24">
        <v>0</v>
      </c>
      <c r="E86" s="24">
        <v>0</v>
      </c>
    </row>
    <row r="88" spans="1:8" x14ac:dyDescent="0.2">
      <c r="A88" s="19" t="s">
        <v>166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143</v>
      </c>
      <c r="B89" s="21" t="s">
        <v>140</v>
      </c>
      <c r="C89" s="21" t="s">
        <v>141</v>
      </c>
      <c r="D89" s="21" t="s">
        <v>258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259</v>
      </c>
      <c r="C90" s="24">
        <f>SUM(C91:C92)</f>
        <v>0</v>
      </c>
    </row>
    <row r="91" spans="1:8" x14ac:dyDescent="0.2">
      <c r="A91" s="22">
        <v>1161</v>
      </c>
      <c r="B91" s="20" t="s">
        <v>260</v>
      </c>
      <c r="C91" s="24">
        <v>0</v>
      </c>
    </row>
    <row r="92" spans="1:8" x14ac:dyDescent="0.2">
      <c r="A92" s="22">
        <v>1162</v>
      </c>
      <c r="B92" s="20" t="s">
        <v>261</v>
      </c>
      <c r="C92" s="24">
        <v>0</v>
      </c>
    </row>
    <row r="94" spans="1:8" x14ac:dyDescent="0.2">
      <c r="A94" s="19" t="s">
        <v>577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143</v>
      </c>
      <c r="B95" s="21" t="s">
        <v>140</v>
      </c>
      <c r="C95" s="21" t="s">
        <v>141</v>
      </c>
      <c r="D95" s="21" t="s">
        <v>204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585</v>
      </c>
      <c r="C96" s="24">
        <f>SUM(C97:C100)</f>
        <v>86519.35</v>
      </c>
    </row>
    <row r="97" spans="1:8" x14ac:dyDescent="0.2">
      <c r="A97" s="22">
        <v>1191</v>
      </c>
      <c r="B97" s="20" t="s">
        <v>578</v>
      </c>
      <c r="C97" s="24">
        <v>86519.35</v>
      </c>
    </row>
    <row r="98" spans="1:8" x14ac:dyDescent="0.2">
      <c r="A98" s="22">
        <v>1192</v>
      </c>
      <c r="B98" s="20" t="s">
        <v>579</v>
      </c>
      <c r="C98" s="24">
        <v>0</v>
      </c>
    </row>
    <row r="99" spans="1:8" x14ac:dyDescent="0.2">
      <c r="A99" s="22">
        <v>1193</v>
      </c>
      <c r="B99" s="20" t="s">
        <v>580</v>
      </c>
      <c r="C99" s="24">
        <v>0</v>
      </c>
    </row>
    <row r="100" spans="1:8" x14ac:dyDescent="0.2">
      <c r="A100" s="22">
        <v>1194</v>
      </c>
      <c r="B100" s="20" t="s">
        <v>581</v>
      </c>
      <c r="C100" s="24">
        <v>0</v>
      </c>
    </row>
    <row r="101" spans="1:8" x14ac:dyDescent="0.2">
      <c r="A101" s="19" t="s">
        <v>625</v>
      </c>
      <c r="C101" s="24"/>
    </row>
    <row r="102" spans="1:8" x14ac:dyDescent="0.2">
      <c r="A102" s="21" t="s">
        <v>143</v>
      </c>
      <c r="B102" s="21" t="s">
        <v>140</v>
      </c>
      <c r="C102" s="21" t="s">
        <v>141</v>
      </c>
      <c r="D102" s="21" t="s">
        <v>204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262</v>
      </c>
      <c r="C103" s="24">
        <f>SUM(C104:C106)</f>
        <v>0</v>
      </c>
    </row>
    <row r="104" spans="1:8" x14ac:dyDescent="0.2">
      <c r="A104" s="22">
        <v>1291</v>
      </c>
      <c r="B104" s="20" t="s">
        <v>263</v>
      </c>
      <c r="C104" s="24">
        <v>0</v>
      </c>
    </row>
    <row r="105" spans="1:8" x14ac:dyDescent="0.2">
      <c r="A105" s="22">
        <v>1292</v>
      </c>
      <c r="B105" s="20" t="s">
        <v>264</v>
      </c>
      <c r="C105" s="24">
        <v>0</v>
      </c>
    </row>
    <row r="106" spans="1:8" x14ac:dyDescent="0.2">
      <c r="A106" s="22">
        <v>1293</v>
      </c>
      <c r="B106" s="20" t="s">
        <v>265</v>
      </c>
      <c r="C106" s="24">
        <v>0</v>
      </c>
    </row>
    <row r="108" spans="1:8" x14ac:dyDescent="0.2">
      <c r="A108" s="19" t="s">
        <v>168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143</v>
      </c>
      <c r="B109" s="21" t="s">
        <v>140</v>
      </c>
      <c r="C109" s="21" t="s">
        <v>141</v>
      </c>
      <c r="D109" s="21" t="s">
        <v>200</v>
      </c>
      <c r="E109" s="21" t="s">
        <v>201</v>
      </c>
      <c r="F109" s="21" t="s">
        <v>202</v>
      </c>
      <c r="G109" s="21" t="s">
        <v>266</v>
      </c>
      <c r="H109" s="21" t="s">
        <v>267</v>
      </c>
    </row>
    <row r="110" spans="1:8" x14ac:dyDescent="0.2">
      <c r="A110" s="22">
        <v>2110</v>
      </c>
      <c r="B110" s="20" t="s">
        <v>268</v>
      </c>
      <c r="C110" s="24">
        <f>SUM(C111:C119)</f>
        <v>17166149.740000002</v>
      </c>
      <c r="D110" s="24">
        <f>SUM(D111:D119)</f>
        <v>17166149.740000002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269</v>
      </c>
      <c r="C111" s="24">
        <v>28119.55</v>
      </c>
      <c r="D111" s="24">
        <f>C111</f>
        <v>28119.55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270</v>
      </c>
      <c r="C112" s="24">
        <v>1221379.01</v>
      </c>
      <c r="D112" s="24">
        <f t="shared" ref="D112:D119" si="1">C112</f>
        <v>1221379.01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271</v>
      </c>
      <c r="C113" s="24">
        <v>1469232.74</v>
      </c>
      <c r="D113" s="24">
        <f t="shared" si="1"/>
        <v>1469232.74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272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273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274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275</v>
      </c>
      <c r="C117" s="24">
        <v>2189462.7200000002</v>
      </c>
      <c r="D117" s="24">
        <f t="shared" si="1"/>
        <v>2189462.7200000002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276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277</v>
      </c>
      <c r="C119" s="24">
        <v>12257955.720000001</v>
      </c>
      <c r="D119" s="24">
        <f t="shared" si="1"/>
        <v>12257955.720000001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278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279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280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281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169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143</v>
      </c>
      <c r="B126" s="21" t="s">
        <v>140</v>
      </c>
      <c r="C126" s="21" t="s">
        <v>141</v>
      </c>
      <c r="D126" s="21" t="s">
        <v>144</v>
      </c>
      <c r="E126" s="21" t="s">
        <v>204</v>
      </c>
      <c r="F126" s="21"/>
      <c r="G126" s="21"/>
      <c r="H126" s="21"/>
    </row>
    <row r="127" spans="1:8" x14ac:dyDescent="0.2">
      <c r="A127" s="22">
        <v>2160</v>
      </c>
      <c r="B127" s="20" t="s">
        <v>282</v>
      </c>
      <c r="C127" s="24">
        <f>SUM(C128:C133)</f>
        <v>72010</v>
      </c>
    </row>
    <row r="128" spans="1:8" x14ac:dyDescent="0.2">
      <c r="A128" s="22">
        <v>2161</v>
      </c>
      <c r="B128" s="20" t="s">
        <v>283</v>
      </c>
      <c r="C128" s="24">
        <v>72010</v>
      </c>
    </row>
    <row r="129" spans="1:8" x14ac:dyDescent="0.2">
      <c r="A129" s="22">
        <v>2162</v>
      </c>
      <c r="B129" s="20" t="s">
        <v>284</v>
      </c>
      <c r="C129" s="24">
        <v>0</v>
      </c>
    </row>
    <row r="130" spans="1:8" x14ac:dyDescent="0.2">
      <c r="A130" s="22">
        <v>2163</v>
      </c>
      <c r="B130" s="20" t="s">
        <v>285</v>
      </c>
      <c r="C130" s="24">
        <v>0</v>
      </c>
    </row>
    <row r="131" spans="1:8" x14ac:dyDescent="0.2">
      <c r="A131" s="22">
        <v>2164</v>
      </c>
      <c r="B131" s="20" t="s">
        <v>286</v>
      </c>
      <c r="C131" s="24">
        <v>0</v>
      </c>
    </row>
    <row r="132" spans="1:8" x14ac:dyDescent="0.2">
      <c r="A132" s="22">
        <v>2165</v>
      </c>
      <c r="B132" s="20" t="s">
        <v>287</v>
      </c>
      <c r="C132" s="24">
        <v>0</v>
      </c>
    </row>
    <row r="133" spans="1:8" x14ac:dyDescent="0.2">
      <c r="A133" s="22">
        <v>2166</v>
      </c>
      <c r="B133" s="20" t="s">
        <v>288</v>
      </c>
      <c r="C133" s="24">
        <v>0</v>
      </c>
    </row>
    <row r="134" spans="1:8" x14ac:dyDescent="0.2">
      <c r="A134" s="22">
        <v>2250</v>
      </c>
      <c r="B134" s="20" t="s">
        <v>289</v>
      </c>
      <c r="C134" s="24">
        <f>SUM(C135:C140)</f>
        <v>0</v>
      </c>
    </row>
    <row r="135" spans="1:8" x14ac:dyDescent="0.2">
      <c r="A135" s="22">
        <v>2251</v>
      </c>
      <c r="B135" s="20" t="s">
        <v>290</v>
      </c>
      <c r="C135" s="24">
        <v>0</v>
      </c>
    </row>
    <row r="136" spans="1:8" x14ac:dyDescent="0.2">
      <c r="A136" s="22">
        <v>2252</v>
      </c>
      <c r="B136" s="20" t="s">
        <v>291</v>
      </c>
      <c r="C136" s="24">
        <v>0</v>
      </c>
    </row>
    <row r="137" spans="1:8" x14ac:dyDescent="0.2">
      <c r="A137" s="22">
        <v>2253</v>
      </c>
      <c r="B137" s="20" t="s">
        <v>292</v>
      </c>
      <c r="C137" s="24">
        <v>0</v>
      </c>
    </row>
    <row r="138" spans="1:8" x14ac:dyDescent="0.2">
      <c r="A138" s="22">
        <v>2254</v>
      </c>
      <c r="B138" s="20" t="s">
        <v>293</v>
      </c>
      <c r="C138" s="24">
        <v>0</v>
      </c>
    </row>
    <row r="139" spans="1:8" x14ac:dyDescent="0.2">
      <c r="A139" s="22">
        <v>2255</v>
      </c>
      <c r="B139" s="20" t="s">
        <v>294</v>
      </c>
      <c r="C139" s="24">
        <v>0</v>
      </c>
    </row>
    <row r="140" spans="1:8" x14ac:dyDescent="0.2">
      <c r="A140" s="22">
        <v>2256</v>
      </c>
      <c r="B140" s="20" t="s">
        <v>295</v>
      </c>
      <c r="C140" s="24">
        <v>0</v>
      </c>
    </row>
    <row r="142" spans="1:8" x14ac:dyDescent="0.2">
      <c r="A142" s="19" t="s">
        <v>170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143</v>
      </c>
      <c r="B143" s="23" t="s">
        <v>140</v>
      </c>
      <c r="C143" s="23" t="s">
        <v>141</v>
      </c>
      <c r="D143" s="23" t="s">
        <v>144</v>
      </c>
      <c r="E143" s="23" t="s">
        <v>204</v>
      </c>
      <c r="F143" s="23"/>
      <c r="G143" s="23"/>
      <c r="H143" s="23"/>
    </row>
    <row r="144" spans="1:8" x14ac:dyDescent="0.2">
      <c r="A144" s="22">
        <v>2159</v>
      </c>
      <c r="B144" s="20" t="s">
        <v>296</v>
      </c>
      <c r="C144" s="24">
        <v>0</v>
      </c>
    </row>
    <row r="145" spans="1:3" x14ac:dyDescent="0.2">
      <c r="A145" s="22">
        <v>2199</v>
      </c>
      <c r="B145" s="20" t="s">
        <v>297</v>
      </c>
      <c r="C145" s="24">
        <v>817891.33</v>
      </c>
    </row>
    <row r="146" spans="1:3" x14ac:dyDescent="0.2">
      <c r="A146" s="22">
        <v>2240</v>
      </c>
      <c r="B146" s="20" t="s">
        <v>298</v>
      </c>
      <c r="C146" s="24">
        <f>SUM(C147:C149)</f>
        <v>0</v>
      </c>
    </row>
    <row r="147" spans="1:3" x14ac:dyDescent="0.2">
      <c r="A147" s="22">
        <v>2241</v>
      </c>
      <c r="B147" s="20" t="s">
        <v>299</v>
      </c>
      <c r="C147" s="24">
        <v>0</v>
      </c>
    </row>
    <row r="148" spans="1:3" x14ac:dyDescent="0.2">
      <c r="A148" s="22">
        <v>2242</v>
      </c>
      <c r="B148" s="20" t="s">
        <v>300</v>
      </c>
      <c r="C148" s="24">
        <v>0</v>
      </c>
    </row>
    <row r="149" spans="1:3" x14ac:dyDescent="0.2">
      <c r="A149" s="22">
        <v>2249</v>
      </c>
      <c r="B149" s="20" t="s">
        <v>301</v>
      </c>
      <c r="C149" s="24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2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5" t="s">
        <v>187</v>
      </c>
      <c r="B2" s="96" t="s">
        <v>50</v>
      </c>
    </row>
    <row r="3" spans="1:2" x14ac:dyDescent="0.2">
      <c r="A3" s="97"/>
      <c r="B3" s="98"/>
    </row>
    <row r="4" spans="1:2" ht="15" customHeight="1" x14ac:dyDescent="0.2">
      <c r="A4" s="99" t="s">
        <v>1</v>
      </c>
      <c r="B4" s="100" t="s">
        <v>78</v>
      </c>
    </row>
    <row r="5" spans="1:2" ht="15" customHeight="1" x14ac:dyDescent="0.2">
      <c r="A5" s="101"/>
      <c r="B5" s="100" t="s">
        <v>51</v>
      </c>
    </row>
    <row r="6" spans="1:2" ht="15" customHeight="1" x14ac:dyDescent="0.2">
      <c r="A6" s="101"/>
      <c r="B6" s="102" t="s">
        <v>146</v>
      </c>
    </row>
    <row r="7" spans="1:2" ht="15" customHeight="1" x14ac:dyDescent="0.2">
      <c r="A7" s="101"/>
      <c r="B7" s="100" t="s">
        <v>52</v>
      </c>
    </row>
    <row r="8" spans="1:2" x14ac:dyDescent="0.2">
      <c r="A8" s="101"/>
    </row>
    <row r="9" spans="1:2" ht="15" customHeight="1" x14ac:dyDescent="0.2">
      <c r="A9" s="99" t="s">
        <v>3</v>
      </c>
      <c r="B9" s="100" t="s">
        <v>586</v>
      </c>
    </row>
    <row r="10" spans="1:2" ht="15" customHeight="1" x14ac:dyDescent="0.2">
      <c r="A10" s="101"/>
      <c r="B10" s="100" t="s">
        <v>587</v>
      </c>
    </row>
    <row r="11" spans="1:2" ht="15" customHeight="1" x14ac:dyDescent="0.2">
      <c r="A11" s="101"/>
      <c r="B11" s="100" t="s">
        <v>124</v>
      </c>
    </row>
    <row r="12" spans="1:2" ht="15" customHeight="1" x14ac:dyDescent="0.2">
      <c r="A12" s="101"/>
      <c r="B12" s="100" t="s">
        <v>123</v>
      </c>
    </row>
    <row r="13" spans="1:2" ht="15" customHeight="1" x14ac:dyDescent="0.2">
      <c r="A13" s="101"/>
      <c r="B13" s="100" t="s">
        <v>125</v>
      </c>
    </row>
    <row r="14" spans="1:2" x14ac:dyDescent="0.2">
      <c r="A14" s="101"/>
    </row>
    <row r="15" spans="1:2" ht="15" customHeight="1" x14ac:dyDescent="0.2">
      <c r="A15" s="99" t="s">
        <v>5</v>
      </c>
      <c r="B15" s="103" t="s">
        <v>53</v>
      </c>
    </row>
    <row r="16" spans="1:2" ht="15" customHeight="1" x14ac:dyDescent="0.2">
      <c r="A16" s="101"/>
      <c r="B16" s="103" t="s">
        <v>54</v>
      </c>
    </row>
    <row r="17" spans="1:2" ht="15" customHeight="1" x14ac:dyDescent="0.2">
      <c r="A17" s="101"/>
      <c r="B17" s="103" t="s">
        <v>55</v>
      </c>
    </row>
    <row r="18" spans="1:2" ht="15" customHeight="1" x14ac:dyDescent="0.2">
      <c r="A18" s="101"/>
      <c r="B18" s="100" t="s">
        <v>56</v>
      </c>
    </row>
    <row r="19" spans="1:2" ht="15" customHeight="1" x14ac:dyDescent="0.2">
      <c r="A19" s="101"/>
      <c r="B19" s="104" t="s">
        <v>134</v>
      </c>
    </row>
    <row r="20" spans="1:2" x14ac:dyDescent="0.2">
      <c r="A20" s="101"/>
    </row>
    <row r="21" spans="1:2" ht="15" customHeight="1" x14ac:dyDescent="0.2">
      <c r="A21" s="99" t="s">
        <v>130</v>
      </c>
      <c r="B21" s="1" t="s">
        <v>185</v>
      </c>
    </row>
    <row r="22" spans="1:2" ht="15" customHeight="1" x14ac:dyDescent="0.2">
      <c r="A22" s="101"/>
      <c r="B22" s="105" t="s">
        <v>186</v>
      </c>
    </row>
    <row r="23" spans="1:2" x14ac:dyDescent="0.2">
      <c r="A23" s="101"/>
    </row>
    <row r="24" spans="1:2" ht="15" customHeight="1" x14ac:dyDescent="0.2">
      <c r="A24" s="99" t="s">
        <v>7</v>
      </c>
      <c r="B24" s="104" t="s">
        <v>57</v>
      </c>
    </row>
    <row r="25" spans="1:2" ht="15" customHeight="1" x14ac:dyDescent="0.2">
      <c r="A25" s="101"/>
      <c r="B25" s="104" t="s">
        <v>126</v>
      </c>
    </row>
    <row r="26" spans="1:2" ht="15" customHeight="1" x14ac:dyDescent="0.2">
      <c r="A26" s="101"/>
      <c r="B26" s="104" t="s">
        <v>127</v>
      </c>
    </row>
    <row r="27" spans="1:2" x14ac:dyDescent="0.2">
      <c r="A27" s="101"/>
    </row>
    <row r="28" spans="1:2" ht="15" customHeight="1" x14ac:dyDescent="0.2">
      <c r="A28" s="99" t="s">
        <v>8</v>
      </c>
      <c r="B28" s="104" t="s">
        <v>58</v>
      </c>
    </row>
    <row r="29" spans="1:2" ht="15" customHeight="1" x14ac:dyDescent="0.2">
      <c r="A29" s="101"/>
      <c r="B29" s="104" t="s">
        <v>133</v>
      </c>
    </row>
    <row r="30" spans="1:2" ht="15" customHeight="1" x14ac:dyDescent="0.2">
      <c r="A30" s="101"/>
      <c r="B30" s="104" t="s">
        <v>59</v>
      </c>
    </row>
    <row r="31" spans="1:2" ht="15" customHeight="1" x14ac:dyDescent="0.2">
      <c r="A31" s="101"/>
      <c r="B31" s="106" t="s">
        <v>60</v>
      </c>
    </row>
    <row r="32" spans="1:2" x14ac:dyDescent="0.2">
      <c r="A32" s="101"/>
    </row>
    <row r="33" spans="1:2" ht="15" customHeight="1" x14ac:dyDescent="0.2">
      <c r="A33" s="99" t="s">
        <v>9</v>
      </c>
      <c r="B33" s="104" t="s">
        <v>61</v>
      </c>
    </row>
    <row r="34" spans="1:2" ht="15" customHeight="1" x14ac:dyDescent="0.2">
      <c r="A34" s="101"/>
      <c r="B34" s="104" t="s">
        <v>62</v>
      </c>
    </row>
    <row r="35" spans="1:2" x14ac:dyDescent="0.2">
      <c r="A35" s="101"/>
    </row>
    <row r="36" spans="1:2" ht="15" customHeight="1" x14ac:dyDescent="0.2">
      <c r="A36" s="99" t="s">
        <v>11</v>
      </c>
      <c r="B36" s="100" t="s">
        <v>128</v>
      </c>
    </row>
    <row r="37" spans="1:2" ht="15" customHeight="1" x14ac:dyDescent="0.2">
      <c r="A37" s="101"/>
      <c r="B37" s="100" t="s">
        <v>135</v>
      </c>
    </row>
    <row r="38" spans="1:2" ht="15" customHeight="1" x14ac:dyDescent="0.2">
      <c r="A38" s="101"/>
      <c r="B38" s="107" t="s">
        <v>188</v>
      </c>
    </row>
    <row r="39" spans="1:2" ht="15" customHeight="1" x14ac:dyDescent="0.2">
      <c r="A39" s="101"/>
      <c r="B39" s="100" t="s">
        <v>189</v>
      </c>
    </row>
    <row r="40" spans="1:2" ht="15" customHeight="1" x14ac:dyDescent="0.2">
      <c r="A40" s="101"/>
      <c r="B40" s="100" t="s">
        <v>131</v>
      </c>
    </row>
    <row r="41" spans="1:2" ht="15" customHeight="1" x14ac:dyDescent="0.2">
      <c r="A41" s="101"/>
      <c r="B41" s="100" t="s">
        <v>132</v>
      </c>
    </row>
    <row r="42" spans="1:2" x14ac:dyDescent="0.2">
      <c r="A42" s="101"/>
    </row>
    <row r="43" spans="1:2" ht="15" customHeight="1" x14ac:dyDescent="0.2">
      <c r="A43" s="99" t="s">
        <v>13</v>
      </c>
      <c r="B43" s="100" t="s">
        <v>136</v>
      </c>
    </row>
    <row r="44" spans="1:2" ht="15" customHeight="1" x14ac:dyDescent="0.2">
      <c r="A44" s="101"/>
      <c r="B44" s="100" t="s">
        <v>139</v>
      </c>
    </row>
    <row r="45" spans="1:2" ht="15" customHeight="1" x14ac:dyDescent="0.2">
      <c r="A45" s="101"/>
      <c r="B45" s="107" t="s">
        <v>190</v>
      </c>
    </row>
    <row r="46" spans="1:2" ht="15" customHeight="1" x14ac:dyDescent="0.2">
      <c r="A46" s="101"/>
      <c r="B46" s="100" t="s">
        <v>191</v>
      </c>
    </row>
    <row r="47" spans="1:2" ht="15" customHeight="1" x14ac:dyDescent="0.2">
      <c r="A47" s="101"/>
      <c r="B47" s="100" t="s">
        <v>138</v>
      </c>
    </row>
    <row r="48" spans="1:2" ht="15" customHeight="1" x14ac:dyDescent="0.2">
      <c r="A48" s="101"/>
      <c r="B48" s="100" t="s">
        <v>137</v>
      </c>
    </row>
    <row r="49" spans="1:2" x14ac:dyDescent="0.2">
      <c r="A49" s="101"/>
    </row>
    <row r="50" spans="1:2" ht="25.5" customHeight="1" x14ac:dyDescent="0.2">
      <c r="A50" s="99" t="s">
        <v>15</v>
      </c>
      <c r="B50" s="102" t="s">
        <v>167</v>
      </c>
    </row>
    <row r="51" spans="1:2" x14ac:dyDescent="0.2">
      <c r="A51" s="101"/>
    </row>
    <row r="52" spans="1:2" ht="15" customHeight="1" x14ac:dyDescent="0.2">
      <c r="A52" s="99" t="s">
        <v>17</v>
      </c>
      <c r="B52" s="100" t="s">
        <v>63</v>
      </c>
    </row>
    <row r="53" spans="1:2" x14ac:dyDescent="0.2">
      <c r="A53" s="101"/>
    </row>
    <row r="54" spans="1:2" ht="15" customHeight="1" x14ac:dyDescent="0.2">
      <c r="A54" s="99" t="s">
        <v>18</v>
      </c>
      <c r="B54" s="103" t="s">
        <v>64</v>
      </c>
    </row>
    <row r="55" spans="1:2" ht="15" customHeight="1" x14ac:dyDescent="0.2">
      <c r="A55" s="101"/>
      <c r="B55" s="103" t="s">
        <v>65</v>
      </c>
    </row>
    <row r="56" spans="1:2" ht="15" customHeight="1" x14ac:dyDescent="0.2">
      <c r="A56" s="101"/>
      <c r="B56" s="103" t="s">
        <v>66</v>
      </c>
    </row>
    <row r="57" spans="1:2" ht="15" customHeight="1" x14ac:dyDescent="0.2">
      <c r="A57" s="101"/>
      <c r="B57" s="103" t="s">
        <v>67</v>
      </c>
    </row>
    <row r="58" spans="1:2" ht="15" customHeight="1" x14ac:dyDescent="0.2">
      <c r="A58" s="101"/>
      <c r="B58" s="103" t="s">
        <v>68</v>
      </c>
    </row>
    <row r="59" spans="1:2" x14ac:dyDescent="0.2">
      <c r="A59" s="101"/>
    </row>
    <row r="60" spans="1:2" ht="15" customHeight="1" x14ac:dyDescent="0.2">
      <c r="A60" s="99" t="s">
        <v>20</v>
      </c>
      <c r="B60" s="104" t="s">
        <v>69</v>
      </c>
    </row>
    <row r="61" spans="1:2" x14ac:dyDescent="0.2">
      <c r="A61" s="101"/>
      <c r="B61" s="104"/>
    </row>
    <row r="62" spans="1:2" ht="15" customHeight="1" x14ac:dyDescent="0.2">
      <c r="A62" s="99" t="s">
        <v>21</v>
      </c>
      <c r="B62" s="100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workbookViewId="0">
      <selection sqref="A1:E28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5703125" style="29" customWidth="1"/>
    <col min="6" max="16384" width="9.140625" style="29"/>
  </cols>
  <sheetData>
    <row r="1" spans="1:5" ht="18.95" customHeight="1" x14ac:dyDescent="0.2">
      <c r="A1" s="183" t="s">
        <v>667</v>
      </c>
      <c r="B1" s="183"/>
      <c r="C1" s="183"/>
      <c r="D1" s="27" t="s">
        <v>604</v>
      </c>
      <c r="E1" s="28">
        <v>2024</v>
      </c>
    </row>
    <row r="2" spans="1:5" ht="18.95" customHeight="1" x14ac:dyDescent="0.2">
      <c r="A2" s="183" t="s">
        <v>610</v>
      </c>
      <c r="B2" s="183"/>
      <c r="C2" s="183"/>
      <c r="D2" s="27" t="s">
        <v>605</v>
      </c>
      <c r="E2" s="28" t="s">
        <v>607</v>
      </c>
    </row>
    <row r="3" spans="1:5" ht="18.95" customHeight="1" x14ac:dyDescent="0.2">
      <c r="A3" s="183" t="s">
        <v>668</v>
      </c>
      <c r="B3" s="183"/>
      <c r="C3" s="183"/>
      <c r="D3" s="27" t="s">
        <v>606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171</v>
      </c>
      <c r="B6" s="31"/>
      <c r="C6" s="31"/>
      <c r="D6" s="31"/>
      <c r="E6" s="31"/>
    </row>
    <row r="7" spans="1:5" x14ac:dyDescent="0.2">
      <c r="A7" s="32" t="s">
        <v>143</v>
      </c>
      <c r="B7" s="32" t="s">
        <v>140</v>
      </c>
      <c r="C7" s="32" t="s">
        <v>141</v>
      </c>
      <c r="D7" s="32" t="s">
        <v>142</v>
      </c>
      <c r="E7" s="32" t="s">
        <v>144</v>
      </c>
    </row>
    <row r="8" spans="1:5" x14ac:dyDescent="0.2">
      <c r="A8" s="33">
        <v>3110</v>
      </c>
      <c r="B8" s="29" t="s">
        <v>333</v>
      </c>
      <c r="C8" s="34">
        <v>349564987.38</v>
      </c>
    </row>
    <row r="9" spans="1:5" x14ac:dyDescent="0.2">
      <c r="A9" s="33">
        <v>3120</v>
      </c>
      <c r="B9" s="29" t="s">
        <v>464</v>
      </c>
      <c r="C9" s="34">
        <v>22858414.199999999</v>
      </c>
    </row>
    <row r="10" spans="1:5" x14ac:dyDescent="0.2">
      <c r="A10" s="33">
        <v>3130</v>
      </c>
      <c r="B10" s="29" t="s">
        <v>465</v>
      </c>
      <c r="C10" s="34">
        <v>0</v>
      </c>
    </row>
    <row r="12" spans="1:5" x14ac:dyDescent="0.2">
      <c r="A12" s="31" t="s">
        <v>173</v>
      </c>
      <c r="B12" s="31"/>
      <c r="C12" s="31"/>
      <c r="D12" s="31"/>
      <c r="E12" s="31"/>
    </row>
    <row r="13" spans="1:5" x14ac:dyDescent="0.2">
      <c r="A13" s="32" t="s">
        <v>143</v>
      </c>
      <c r="B13" s="32" t="s">
        <v>140</v>
      </c>
      <c r="C13" s="32" t="s">
        <v>141</v>
      </c>
      <c r="D13" s="32" t="s">
        <v>466</v>
      </c>
      <c r="E13" s="32"/>
    </row>
    <row r="14" spans="1:5" x14ac:dyDescent="0.2">
      <c r="A14" s="33">
        <v>3210</v>
      </c>
      <c r="B14" s="29" t="s">
        <v>467</v>
      </c>
      <c r="C14" s="34">
        <v>39754480.5</v>
      </c>
    </row>
    <row r="15" spans="1:5" x14ac:dyDescent="0.2">
      <c r="A15" s="33">
        <v>3220</v>
      </c>
      <c r="B15" s="29" t="s">
        <v>468</v>
      </c>
      <c r="C15" s="34">
        <v>-55136695.369999997</v>
      </c>
    </row>
    <row r="16" spans="1:5" x14ac:dyDescent="0.2">
      <c r="A16" s="33">
        <v>3230</v>
      </c>
      <c r="B16" s="29" t="s">
        <v>469</v>
      </c>
      <c r="C16" s="34">
        <f>SUM(C17:C20)</f>
        <v>0</v>
      </c>
    </row>
    <row r="17" spans="1:3" x14ac:dyDescent="0.2">
      <c r="A17" s="33">
        <v>3231</v>
      </c>
      <c r="B17" s="29" t="s">
        <v>470</v>
      </c>
      <c r="C17" s="34">
        <v>0</v>
      </c>
    </row>
    <row r="18" spans="1:3" x14ac:dyDescent="0.2">
      <c r="A18" s="33">
        <v>3232</v>
      </c>
      <c r="B18" s="29" t="s">
        <v>471</v>
      </c>
      <c r="C18" s="34">
        <v>0</v>
      </c>
    </row>
    <row r="19" spans="1:3" x14ac:dyDescent="0.2">
      <c r="A19" s="33">
        <v>3233</v>
      </c>
      <c r="B19" s="29" t="s">
        <v>472</v>
      </c>
      <c r="C19" s="34">
        <v>0</v>
      </c>
    </row>
    <row r="20" spans="1:3" x14ac:dyDescent="0.2">
      <c r="A20" s="33">
        <v>3239</v>
      </c>
      <c r="B20" s="29" t="s">
        <v>473</v>
      </c>
      <c r="C20" s="34">
        <v>0</v>
      </c>
    </row>
    <row r="21" spans="1:3" x14ac:dyDescent="0.2">
      <c r="A21" s="33">
        <v>3240</v>
      </c>
      <c r="B21" s="29" t="s">
        <v>474</v>
      </c>
      <c r="C21" s="34">
        <f>SUM(C22:C24)</f>
        <v>0</v>
      </c>
    </row>
    <row r="22" spans="1:3" x14ac:dyDescent="0.2">
      <c r="A22" s="33">
        <v>3241</v>
      </c>
      <c r="B22" s="29" t="s">
        <v>475</v>
      </c>
      <c r="C22" s="34">
        <v>0</v>
      </c>
    </row>
    <row r="23" spans="1:3" x14ac:dyDescent="0.2">
      <c r="A23" s="33">
        <v>3242</v>
      </c>
      <c r="B23" s="29" t="s">
        <v>476</v>
      </c>
      <c r="C23" s="34">
        <v>0</v>
      </c>
    </row>
    <row r="24" spans="1:3" x14ac:dyDescent="0.2">
      <c r="A24" s="33">
        <v>3243</v>
      </c>
      <c r="B24" s="29" t="s">
        <v>477</v>
      </c>
      <c r="C24" s="34">
        <v>0</v>
      </c>
    </row>
    <row r="25" spans="1:3" x14ac:dyDescent="0.2">
      <c r="A25" s="33">
        <v>3250</v>
      </c>
      <c r="B25" s="29" t="s">
        <v>478</v>
      </c>
      <c r="C25" s="34">
        <f>SUM(C26:C27)</f>
        <v>0</v>
      </c>
    </row>
    <row r="26" spans="1:3" x14ac:dyDescent="0.2">
      <c r="A26" s="33">
        <v>3251</v>
      </c>
      <c r="B26" s="29" t="s">
        <v>479</v>
      </c>
      <c r="C26" s="34">
        <v>0</v>
      </c>
    </row>
    <row r="27" spans="1:3" x14ac:dyDescent="0.2">
      <c r="A27" s="33">
        <v>3252</v>
      </c>
      <c r="B27" s="29" t="s">
        <v>480</v>
      </c>
      <c r="C27" s="34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5" t="s">
        <v>187</v>
      </c>
      <c r="B2" s="96" t="s">
        <v>50</v>
      </c>
    </row>
    <row r="4" spans="1:2" ht="15" customHeight="1" x14ac:dyDescent="0.2">
      <c r="A4" s="110" t="s">
        <v>23</v>
      </c>
      <c r="B4" s="100" t="s">
        <v>78</v>
      </c>
    </row>
    <row r="5" spans="1:2" ht="15" customHeight="1" x14ac:dyDescent="0.2">
      <c r="A5" s="110" t="s">
        <v>25</v>
      </c>
      <c r="B5" s="100" t="s">
        <v>51</v>
      </c>
    </row>
    <row r="6" spans="1:2" ht="15" customHeight="1" x14ac:dyDescent="0.2">
      <c r="B6" s="100" t="s">
        <v>172</v>
      </c>
    </row>
    <row r="7" spans="1:2" ht="15" customHeight="1" x14ac:dyDescent="0.2">
      <c r="B7" s="100" t="s">
        <v>73</v>
      </c>
    </row>
    <row r="8" spans="1:2" ht="15" customHeight="1" x14ac:dyDescent="0.2">
      <c r="B8" s="100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17"/>
  <sheetViews>
    <sheetView topLeftCell="A90" workbookViewId="0">
      <selection sqref="A1:E118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425781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83" t="s">
        <v>667</v>
      </c>
      <c r="B1" s="183"/>
      <c r="C1" s="183"/>
      <c r="D1" s="27" t="s">
        <v>604</v>
      </c>
      <c r="E1" s="28">
        <v>2024</v>
      </c>
    </row>
    <row r="2" spans="1:5" s="35" customFormat="1" ht="18.95" customHeight="1" x14ac:dyDescent="0.25">
      <c r="A2" s="183" t="s">
        <v>611</v>
      </c>
      <c r="B2" s="183"/>
      <c r="C2" s="183"/>
      <c r="D2" s="27" t="s">
        <v>605</v>
      </c>
      <c r="E2" s="28" t="s">
        <v>607</v>
      </c>
    </row>
    <row r="3" spans="1:5" s="35" customFormat="1" ht="18.95" customHeight="1" x14ac:dyDescent="0.25">
      <c r="A3" s="183" t="s">
        <v>668</v>
      </c>
      <c r="B3" s="183"/>
      <c r="C3" s="183"/>
      <c r="D3" s="27" t="s">
        <v>606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143</v>
      </c>
      <c r="B7" s="32" t="s">
        <v>648</v>
      </c>
      <c r="C7" s="127">
        <v>2024</v>
      </c>
      <c r="D7" s="127">
        <v>2023</v>
      </c>
      <c r="E7" s="32"/>
    </row>
    <row r="8" spans="1:5" x14ac:dyDescent="0.2">
      <c r="A8" s="33">
        <v>1111</v>
      </c>
      <c r="B8" s="29" t="s">
        <v>481</v>
      </c>
      <c r="C8" s="34">
        <v>0</v>
      </c>
      <c r="D8" s="34">
        <v>0</v>
      </c>
    </row>
    <row r="9" spans="1:5" x14ac:dyDescent="0.2">
      <c r="A9" s="33">
        <v>1112</v>
      </c>
      <c r="B9" s="29" t="s">
        <v>482</v>
      </c>
      <c r="C9" s="34">
        <v>58027978.009999998</v>
      </c>
      <c r="D9" s="34">
        <v>55194661.18</v>
      </c>
    </row>
    <row r="10" spans="1:5" x14ac:dyDescent="0.2">
      <c r="A10" s="33">
        <v>1113</v>
      </c>
      <c r="B10" s="29" t="s">
        <v>483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194</v>
      </c>
      <c r="C11" s="34">
        <v>1468303.11</v>
      </c>
      <c r="D11" s="34">
        <v>1429698.07</v>
      </c>
    </row>
    <row r="12" spans="1:5" x14ac:dyDescent="0.2">
      <c r="A12" s="33">
        <v>1115</v>
      </c>
      <c r="B12" s="29" t="s">
        <v>195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484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485</v>
      </c>
      <c r="C14" s="34">
        <v>0</v>
      </c>
      <c r="D14" s="34">
        <v>0</v>
      </c>
    </row>
    <row r="15" spans="1:5" x14ac:dyDescent="0.2">
      <c r="A15" s="131">
        <v>1110</v>
      </c>
      <c r="B15" s="132" t="s">
        <v>626</v>
      </c>
      <c r="C15" s="133">
        <f>SUM(C8:C14)</f>
        <v>59496281.119999997</v>
      </c>
      <c r="D15" s="133">
        <f>SUM(D8:D14)</f>
        <v>56624359.25</v>
      </c>
    </row>
    <row r="18" spans="1:5" x14ac:dyDescent="0.2">
      <c r="A18" s="31" t="s">
        <v>175</v>
      </c>
      <c r="B18" s="31"/>
      <c r="C18" s="31"/>
      <c r="D18" s="31"/>
      <c r="E18" s="128"/>
    </row>
    <row r="19" spans="1:5" x14ac:dyDescent="0.2">
      <c r="A19" s="32" t="s">
        <v>143</v>
      </c>
      <c r="B19" s="32" t="s">
        <v>648</v>
      </c>
      <c r="C19" s="142" t="s">
        <v>647</v>
      </c>
      <c r="D19" s="142" t="s">
        <v>178</v>
      </c>
      <c r="E19" s="128"/>
    </row>
    <row r="20" spans="1:5" x14ac:dyDescent="0.2">
      <c r="A20" s="131">
        <v>1230</v>
      </c>
      <c r="B20" s="132" t="s">
        <v>227</v>
      </c>
      <c r="C20" s="133">
        <f>SUM(C21:C27)</f>
        <v>6456106.9700000007</v>
      </c>
      <c r="D20" s="133">
        <f>SUM(D21:D27)</f>
        <v>6456106.9700000007</v>
      </c>
      <c r="E20" s="128"/>
    </row>
    <row r="21" spans="1:5" x14ac:dyDescent="0.2">
      <c r="A21" s="33">
        <v>1231</v>
      </c>
      <c r="B21" s="29" t="s">
        <v>228</v>
      </c>
      <c r="C21" s="34">
        <v>0</v>
      </c>
      <c r="D21" s="130">
        <v>0</v>
      </c>
      <c r="E21" s="128"/>
    </row>
    <row r="22" spans="1:5" x14ac:dyDescent="0.2">
      <c r="A22" s="33">
        <v>1232</v>
      </c>
      <c r="B22" s="29" t="s">
        <v>229</v>
      </c>
      <c r="C22" s="34">
        <v>0</v>
      </c>
      <c r="D22" s="130">
        <v>0</v>
      </c>
      <c r="E22" s="128"/>
    </row>
    <row r="23" spans="1:5" x14ac:dyDescent="0.2">
      <c r="A23" s="33">
        <v>1233</v>
      </c>
      <c r="B23" s="29" t="s">
        <v>230</v>
      </c>
      <c r="C23" s="34">
        <v>0</v>
      </c>
      <c r="D23" s="130">
        <v>0</v>
      </c>
      <c r="E23" s="128"/>
    </row>
    <row r="24" spans="1:5" x14ac:dyDescent="0.2">
      <c r="A24" s="33">
        <v>1234</v>
      </c>
      <c r="B24" s="29" t="s">
        <v>231</v>
      </c>
      <c r="C24" s="34">
        <v>0</v>
      </c>
      <c r="D24" s="130">
        <v>0</v>
      </c>
      <c r="E24" s="128"/>
    </row>
    <row r="25" spans="1:5" x14ac:dyDescent="0.2">
      <c r="A25" s="33">
        <v>1235</v>
      </c>
      <c r="B25" s="29" t="s">
        <v>232</v>
      </c>
      <c r="C25" s="34">
        <v>1947019.31</v>
      </c>
      <c r="D25" s="130">
        <v>1947019.31</v>
      </c>
      <c r="E25" s="128"/>
    </row>
    <row r="26" spans="1:5" x14ac:dyDescent="0.2">
      <c r="A26" s="33">
        <v>1236</v>
      </c>
      <c r="B26" s="29" t="s">
        <v>233</v>
      </c>
      <c r="C26" s="34">
        <v>4509087.66</v>
      </c>
      <c r="D26" s="130">
        <v>4509087.66</v>
      </c>
      <c r="E26" s="128"/>
    </row>
    <row r="27" spans="1:5" x14ac:dyDescent="0.2">
      <c r="A27" s="33">
        <v>1239</v>
      </c>
      <c r="B27" s="29" t="s">
        <v>234</v>
      </c>
      <c r="C27" s="34">
        <v>0</v>
      </c>
      <c r="D27" s="130">
        <v>0</v>
      </c>
      <c r="E27" s="128"/>
    </row>
    <row r="28" spans="1:5" x14ac:dyDescent="0.2">
      <c r="A28" s="131">
        <v>1240</v>
      </c>
      <c r="B28" s="132" t="s">
        <v>235</v>
      </c>
      <c r="C28" s="133">
        <f>SUM(C29:C36)</f>
        <v>11922030.919999998</v>
      </c>
      <c r="D28" s="133">
        <f>SUM(D29:D36)</f>
        <v>11922030.919999998</v>
      </c>
      <c r="E28" s="128"/>
    </row>
    <row r="29" spans="1:5" x14ac:dyDescent="0.2">
      <c r="A29" s="33">
        <v>1241</v>
      </c>
      <c r="B29" s="29" t="s">
        <v>236</v>
      </c>
      <c r="C29" s="34">
        <v>10583912.619999999</v>
      </c>
      <c r="D29" s="130">
        <v>10583912.619999999</v>
      </c>
      <c r="E29" s="128"/>
    </row>
    <row r="30" spans="1:5" x14ac:dyDescent="0.2">
      <c r="A30" s="33">
        <v>1242</v>
      </c>
      <c r="B30" s="29" t="s">
        <v>237</v>
      </c>
      <c r="C30" s="34">
        <v>83453.600000000006</v>
      </c>
      <c r="D30" s="130">
        <v>83453.600000000006</v>
      </c>
      <c r="E30" s="128"/>
    </row>
    <row r="31" spans="1:5" x14ac:dyDescent="0.2">
      <c r="A31" s="33">
        <v>1243</v>
      </c>
      <c r="B31" s="29" t="s">
        <v>238</v>
      </c>
      <c r="C31" s="34">
        <v>110532.52</v>
      </c>
      <c r="D31" s="130">
        <v>110532.52</v>
      </c>
      <c r="E31" s="128"/>
    </row>
    <row r="32" spans="1:5" x14ac:dyDescent="0.2">
      <c r="A32" s="33">
        <v>1244</v>
      </c>
      <c r="B32" s="29" t="s">
        <v>239</v>
      </c>
      <c r="C32" s="34">
        <v>0</v>
      </c>
      <c r="D32" s="130">
        <v>0</v>
      </c>
      <c r="E32" s="128"/>
    </row>
    <row r="33" spans="1:5" x14ac:dyDescent="0.2">
      <c r="A33" s="33">
        <v>1245</v>
      </c>
      <c r="B33" s="29" t="s">
        <v>240</v>
      </c>
      <c r="C33" s="34">
        <v>0</v>
      </c>
      <c r="D33" s="130">
        <v>0</v>
      </c>
      <c r="E33" s="128"/>
    </row>
    <row r="34" spans="1:5" x14ac:dyDescent="0.2">
      <c r="A34" s="33">
        <v>1246</v>
      </c>
      <c r="B34" s="29" t="s">
        <v>241</v>
      </c>
      <c r="C34" s="34">
        <v>1144132.18</v>
      </c>
      <c r="D34" s="130">
        <v>1144132.18</v>
      </c>
    </row>
    <row r="35" spans="1:5" x14ac:dyDescent="0.2">
      <c r="A35" s="33">
        <v>1247</v>
      </c>
      <c r="B35" s="29" t="s">
        <v>242</v>
      </c>
      <c r="C35" s="34">
        <v>0</v>
      </c>
      <c r="D35" s="130">
        <v>0</v>
      </c>
    </row>
    <row r="36" spans="1:5" x14ac:dyDescent="0.2">
      <c r="A36" s="33">
        <v>1248</v>
      </c>
      <c r="B36" s="29" t="s">
        <v>243</v>
      </c>
      <c r="C36" s="34">
        <v>0</v>
      </c>
      <c r="D36" s="130">
        <v>0</v>
      </c>
    </row>
    <row r="37" spans="1:5" x14ac:dyDescent="0.2">
      <c r="A37" s="164">
        <v>12</v>
      </c>
      <c r="B37" s="165" t="s">
        <v>661</v>
      </c>
      <c r="C37" s="166">
        <v>0</v>
      </c>
      <c r="D37" s="166">
        <v>0</v>
      </c>
      <c r="E37" s="132"/>
    </row>
    <row r="38" spans="1:5" x14ac:dyDescent="0.2">
      <c r="B38" s="134" t="s">
        <v>627</v>
      </c>
      <c r="C38" s="133">
        <f>C20+C28+C37</f>
        <v>18378137.890000001</v>
      </c>
      <c r="D38" s="133">
        <f>D20+D28+D37</f>
        <v>18378137.890000001</v>
      </c>
    </row>
    <row r="39" spans="1:5" s="128" customFormat="1" x14ac:dyDescent="0.2"/>
    <row r="40" spans="1:5" x14ac:dyDescent="0.2">
      <c r="A40" s="31" t="s">
        <v>183</v>
      </c>
      <c r="B40" s="31"/>
      <c r="C40" s="31"/>
      <c r="D40" s="31"/>
      <c r="E40" s="31"/>
    </row>
    <row r="41" spans="1:5" x14ac:dyDescent="0.2">
      <c r="A41" s="32" t="s">
        <v>143</v>
      </c>
      <c r="B41" s="32" t="s">
        <v>648</v>
      </c>
      <c r="C41" s="127">
        <v>2024</v>
      </c>
      <c r="D41" s="127">
        <v>2023</v>
      </c>
      <c r="E41" s="32"/>
    </row>
    <row r="42" spans="1:5" s="128" customFormat="1" x14ac:dyDescent="0.2">
      <c r="A42" s="131">
        <v>3210</v>
      </c>
      <c r="B42" s="132" t="s">
        <v>628</v>
      </c>
      <c r="C42" s="133">
        <v>39754480.5</v>
      </c>
      <c r="D42" s="133">
        <v>-4813391.67</v>
      </c>
    </row>
    <row r="43" spans="1:5" x14ac:dyDescent="0.2">
      <c r="A43" s="129"/>
      <c r="B43" s="134" t="s">
        <v>616</v>
      </c>
      <c r="C43" s="133">
        <f>C46+C58+C86+C89+C44</f>
        <v>82015.459999999992</v>
      </c>
      <c r="D43" s="133">
        <f>D46+D58+D86+D89+D44</f>
        <v>7548689.959999999</v>
      </c>
    </row>
    <row r="44" spans="1:5" s="128" customFormat="1" x14ac:dyDescent="0.2">
      <c r="A44" s="151">
        <v>5100</v>
      </c>
      <c r="B44" s="152" t="s">
        <v>358</v>
      </c>
      <c r="C44" s="153">
        <f>SUM(C45:C45)</f>
        <v>0</v>
      </c>
      <c r="D44" s="153">
        <f>SUM(D45:D45)</f>
        <v>0</v>
      </c>
    </row>
    <row r="45" spans="1:5" s="128" customFormat="1" x14ac:dyDescent="0.2">
      <c r="A45" s="154">
        <v>5130</v>
      </c>
      <c r="B45" s="155" t="s">
        <v>649</v>
      </c>
      <c r="C45" s="156">
        <v>0</v>
      </c>
      <c r="D45" s="156">
        <v>0</v>
      </c>
    </row>
    <row r="46" spans="1:5" x14ac:dyDescent="0.2">
      <c r="A46" s="131">
        <v>5400</v>
      </c>
      <c r="B46" s="132" t="s">
        <v>423</v>
      </c>
      <c r="C46" s="133">
        <f>C47+C49+C51+C53+C55</f>
        <v>0</v>
      </c>
      <c r="D46" s="133">
        <f>D47+D49+D51+D53+D55</f>
        <v>0</v>
      </c>
    </row>
    <row r="47" spans="1:5" x14ac:dyDescent="0.2">
      <c r="A47" s="129">
        <v>5410</v>
      </c>
      <c r="B47" s="128" t="s">
        <v>617</v>
      </c>
      <c r="C47" s="130">
        <f>C48</f>
        <v>0</v>
      </c>
      <c r="D47" s="130">
        <f>D48</f>
        <v>0</v>
      </c>
    </row>
    <row r="48" spans="1:5" x14ac:dyDescent="0.2">
      <c r="A48" s="129">
        <v>5411</v>
      </c>
      <c r="B48" s="128" t="s">
        <v>425</v>
      </c>
      <c r="C48" s="130">
        <v>0</v>
      </c>
      <c r="D48" s="130">
        <v>0</v>
      </c>
    </row>
    <row r="49" spans="1:4" x14ac:dyDescent="0.2">
      <c r="A49" s="129">
        <v>5420</v>
      </c>
      <c r="B49" s="128" t="s">
        <v>618</v>
      </c>
      <c r="C49" s="130">
        <f>C50</f>
        <v>0</v>
      </c>
      <c r="D49" s="130">
        <f>D50</f>
        <v>0</v>
      </c>
    </row>
    <row r="50" spans="1:4" x14ac:dyDescent="0.2">
      <c r="A50" s="129">
        <v>5421</v>
      </c>
      <c r="B50" s="128" t="s">
        <v>428</v>
      </c>
      <c r="C50" s="130">
        <v>0</v>
      </c>
      <c r="D50" s="130">
        <v>0</v>
      </c>
    </row>
    <row r="51" spans="1:4" x14ac:dyDescent="0.2">
      <c r="A51" s="129">
        <v>5430</v>
      </c>
      <c r="B51" s="128" t="s">
        <v>619</v>
      </c>
      <c r="C51" s="130">
        <f>C52</f>
        <v>0</v>
      </c>
      <c r="D51" s="130">
        <f>D52</f>
        <v>0</v>
      </c>
    </row>
    <row r="52" spans="1:4" x14ac:dyDescent="0.2">
      <c r="A52" s="129">
        <v>5431</v>
      </c>
      <c r="B52" s="128" t="s">
        <v>431</v>
      </c>
      <c r="C52" s="130">
        <v>0</v>
      </c>
      <c r="D52" s="130">
        <v>0</v>
      </c>
    </row>
    <row r="53" spans="1:4" x14ac:dyDescent="0.2">
      <c r="A53" s="129">
        <v>5440</v>
      </c>
      <c r="B53" s="128" t="s">
        <v>620</v>
      </c>
      <c r="C53" s="130">
        <f>C54</f>
        <v>0</v>
      </c>
      <c r="D53" s="130">
        <f>D54</f>
        <v>0</v>
      </c>
    </row>
    <row r="54" spans="1:4" x14ac:dyDescent="0.2">
      <c r="A54" s="129">
        <v>5441</v>
      </c>
      <c r="B54" s="128" t="s">
        <v>620</v>
      </c>
      <c r="C54" s="130">
        <v>0</v>
      </c>
      <c r="D54" s="130">
        <v>0</v>
      </c>
    </row>
    <row r="55" spans="1:4" x14ac:dyDescent="0.2">
      <c r="A55" s="129">
        <v>5450</v>
      </c>
      <c r="B55" s="128" t="s">
        <v>621</v>
      </c>
      <c r="C55" s="130">
        <f>SUM(C56:C57)</f>
        <v>0</v>
      </c>
      <c r="D55" s="130">
        <f>SUM(D56:D57)</f>
        <v>0</v>
      </c>
    </row>
    <row r="56" spans="1:4" x14ac:dyDescent="0.2">
      <c r="A56" s="129">
        <v>5451</v>
      </c>
      <c r="B56" s="128" t="s">
        <v>435</v>
      </c>
      <c r="C56" s="130">
        <v>0</v>
      </c>
      <c r="D56" s="130">
        <v>0</v>
      </c>
    </row>
    <row r="57" spans="1:4" x14ac:dyDescent="0.2">
      <c r="A57" s="129">
        <v>5452</v>
      </c>
      <c r="B57" s="128" t="s">
        <v>436</v>
      </c>
      <c r="C57" s="130">
        <v>0</v>
      </c>
      <c r="D57" s="130">
        <v>0</v>
      </c>
    </row>
    <row r="58" spans="1:4" x14ac:dyDescent="0.2">
      <c r="A58" s="131">
        <v>5500</v>
      </c>
      <c r="B58" s="132" t="s">
        <v>437</v>
      </c>
      <c r="C58" s="133">
        <f>C59+C68+C71+C77</f>
        <v>-0.02</v>
      </c>
      <c r="D58" s="133">
        <f>D59+D68+D71+D77</f>
        <v>4534102.0599999996</v>
      </c>
    </row>
    <row r="59" spans="1:4" x14ac:dyDescent="0.2">
      <c r="A59" s="33">
        <v>5510</v>
      </c>
      <c r="B59" s="29" t="s">
        <v>438</v>
      </c>
      <c r="C59" s="34">
        <f>SUM(C60:C67)</f>
        <v>0</v>
      </c>
      <c r="D59" s="34">
        <f>SUM(D60:D67)</f>
        <v>4534101.75</v>
      </c>
    </row>
    <row r="60" spans="1:4" x14ac:dyDescent="0.2">
      <c r="A60" s="33">
        <v>5511</v>
      </c>
      <c r="B60" s="29" t="s">
        <v>439</v>
      </c>
      <c r="C60" s="34">
        <v>0</v>
      </c>
      <c r="D60" s="34">
        <v>0</v>
      </c>
    </row>
    <row r="61" spans="1:4" x14ac:dyDescent="0.2">
      <c r="A61" s="33">
        <v>5512</v>
      </c>
      <c r="B61" s="29" t="s">
        <v>440</v>
      </c>
      <c r="C61" s="34">
        <v>0</v>
      </c>
      <c r="D61" s="34">
        <v>0</v>
      </c>
    </row>
    <row r="62" spans="1:4" x14ac:dyDescent="0.2">
      <c r="A62" s="33">
        <v>5513</v>
      </c>
      <c r="B62" s="29" t="s">
        <v>441</v>
      </c>
      <c r="C62" s="34">
        <v>0</v>
      </c>
      <c r="D62" s="34">
        <v>0</v>
      </c>
    </row>
    <row r="63" spans="1:4" x14ac:dyDescent="0.2">
      <c r="A63" s="33">
        <v>5514</v>
      </c>
      <c r="B63" s="29" t="s">
        <v>442</v>
      </c>
      <c r="C63" s="34">
        <v>0</v>
      </c>
      <c r="D63" s="34">
        <v>0</v>
      </c>
    </row>
    <row r="64" spans="1:4" x14ac:dyDescent="0.2">
      <c r="A64" s="33">
        <v>5515</v>
      </c>
      <c r="B64" s="29" t="s">
        <v>443</v>
      </c>
      <c r="C64" s="34">
        <v>0</v>
      </c>
      <c r="D64" s="34">
        <v>4289890</v>
      </c>
    </row>
    <row r="65" spans="1:4" x14ac:dyDescent="0.2">
      <c r="A65" s="33">
        <v>5516</v>
      </c>
      <c r="B65" s="29" t="s">
        <v>444</v>
      </c>
      <c r="C65" s="34">
        <v>0</v>
      </c>
      <c r="D65" s="34">
        <v>0</v>
      </c>
    </row>
    <row r="66" spans="1:4" x14ac:dyDescent="0.2">
      <c r="A66" s="33">
        <v>5517</v>
      </c>
      <c r="B66" s="29" t="s">
        <v>445</v>
      </c>
      <c r="C66" s="34">
        <v>0</v>
      </c>
      <c r="D66" s="34">
        <v>244211.75</v>
      </c>
    </row>
    <row r="67" spans="1:4" x14ac:dyDescent="0.2">
      <c r="A67" s="33">
        <v>5518</v>
      </c>
      <c r="B67" s="29" t="s">
        <v>81</v>
      </c>
      <c r="C67" s="34">
        <v>0</v>
      </c>
      <c r="D67" s="34">
        <v>0</v>
      </c>
    </row>
    <row r="68" spans="1:4" x14ac:dyDescent="0.2">
      <c r="A68" s="33">
        <v>5520</v>
      </c>
      <c r="B68" s="29" t="s">
        <v>80</v>
      </c>
      <c r="C68" s="34">
        <f>SUM(C69:C70)</f>
        <v>0</v>
      </c>
      <c r="D68" s="34">
        <f>SUM(D69:D70)</f>
        <v>0</v>
      </c>
    </row>
    <row r="69" spans="1:4" x14ac:dyDescent="0.2">
      <c r="A69" s="33">
        <v>5521</v>
      </c>
      <c r="B69" s="29" t="s">
        <v>446</v>
      </c>
      <c r="C69" s="34">
        <v>0</v>
      </c>
      <c r="D69" s="34">
        <v>0</v>
      </c>
    </row>
    <row r="70" spans="1:4" x14ac:dyDescent="0.2">
      <c r="A70" s="33">
        <v>5522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5530</v>
      </c>
      <c r="B71" s="29" t="s">
        <v>448</v>
      </c>
      <c r="C71" s="34">
        <f>SUM(C72:C76)</f>
        <v>0</v>
      </c>
      <c r="D71" s="34">
        <f>SUM(D72:D76)</f>
        <v>0</v>
      </c>
    </row>
    <row r="72" spans="1:4" x14ac:dyDescent="0.2">
      <c r="A72" s="33">
        <v>5531</v>
      </c>
      <c r="B72" s="29" t="s">
        <v>449</v>
      </c>
      <c r="C72" s="34">
        <v>0</v>
      </c>
      <c r="D72" s="34">
        <v>0</v>
      </c>
    </row>
    <row r="73" spans="1:4" x14ac:dyDescent="0.2">
      <c r="A73" s="33">
        <v>5532</v>
      </c>
      <c r="B73" s="29" t="s">
        <v>450</v>
      </c>
      <c r="C73" s="34">
        <v>0</v>
      </c>
      <c r="D73" s="34">
        <v>0</v>
      </c>
    </row>
    <row r="74" spans="1:4" x14ac:dyDescent="0.2">
      <c r="A74" s="33">
        <v>5533</v>
      </c>
      <c r="B74" s="29" t="s">
        <v>451</v>
      </c>
      <c r="C74" s="34">
        <v>0</v>
      </c>
      <c r="D74" s="34">
        <v>0</v>
      </c>
    </row>
    <row r="75" spans="1:4" x14ac:dyDescent="0.2">
      <c r="A75" s="33">
        <v>5534</v>
      </c>
      <c r="B75" s="29" t="s">
        <v>452</v>
      </c>
      <c r="C75" s="34">
        <v>0</v>
      </c>
      <c r="D75" s="34">
        <v>0</v>
      </c>
    </row>
    <row r="76" spans="1:4" x14ac:dyDescent="0.2">
      <c r="A76" s="33">
        <v>5535</v>
      </c>
      <c r="B76" s="29" t="s">
        <v>453</v>
      </c>
      <c r="C76" s="34">
        <v>0</v>
      </c>
      <c r="D76" s="34">
        <v>0</v>
      </c>
    </row>
    <row r="77" spans="1:4" x14ac:dyDescent="0.2">
      <c r="A77" s="33">
        <v>5590</v>
      </c>
      <c r="B77" s="29" t="s">
        <v>454</v>
      </c>
      <c r="C77" s="34">
        <f>SUM(C78:C85)</f>
        <v>-0.02</v>
      </c>
      <c r="D77" s="34">
        <f>SUM(D78:D85)</f>
        <v>0.31</v>
      </c>
    </row>
    <row r="78" spans="1:4" x14ac:dyDescent="0.2">
      <c r="A78" s="33">
        <v>5591</v>
      </c>
      <c r="B78" s="29" t="s">
        <v>455</v>
      </c>
      <c r="C78" s="34">
        <v>0</v>
      </c>
      <c r="D78" s="34">
        <v>0</v>
      </c>
    </row>
    <row r="79" spans="1:4" x14ac:dyDescent="0.2">
      <c r="A79" s="33">
        <v>5592</v>
      </c>
      <c r="B79" s="29" t="s">
        <v>456</v>
      </c>
      <c r="C79" s="34">
        <v>0</v>
      </c>
      <c r="D79" s="34">
        <v>0</v>
      </c>
    </row>
    <row r="80" spans="1:4" x14ac:dyDescent="0.2">
      <c r="A80" s="33">
        <v>5593</v>
      </c>
      <c r="B80" s="29" t="s">
        <v>457</v>
      </c>
      <c r="C80" s="34">
        <v>0</v>
      </c>
      <c r="D80" s="34">
        <v>0</v>
      </c>
    </row>
    <row r="81" spans="1:4" x14ac:dyDescent="0.2">
      <c r="A81" s="33">
        <v>5594</v>
      </c>
      <c r="B81" s="29" t="s">
        <v>458</v>
      </c>
      <c r="C81" s="34">
        <v>0</v>
      </c>
      <c r="D81" s="34">
        <v>0</v>
      </c>
    </row>
    <row r="82" spans="1:4" x14ac:dyDescent="0.2">
      <c r="A82" s="33">
        <v>5595</v>
      </c>
      <c r="B82" s="29" t="s">
        <v>459</v>
      </c>
      <c r="C82" s="34">
        <v>0</v>
      </c>
      <c r="D82" s="34">
        <v>0</v>
      </c>
    </row>
    <row r="83" spans="1:4" x14ac:dyDescent="0.2">
      <c r="A83" s="33">
        <v>5596</v>
      </c>
      <c r="B83" s="29" t="s">
        <v>354</v>
      </c>
      <c r="C83" s="34">
        <v>0</v>
      </c>
      <c r="D83" s="34">
        <v>0</v>
      </c>
    </row>
    <row r="84" spans="1:4" x14ac:dyDescent="0.2">
      <c r="A84" s="33">
        <v>5597</v>
      </c>
      <c r="B84" s="29" t="s">
        <v>460</v>
      </c>
      <c r="C84" s="34">
        <v>0</v>
      </c>
      <c r="D84" s="34">
        <v>0</v>
      </c>
    </row>
    <row r="85" spans="1:4" x14ac:dyDescent="0.2">
      <c r="A85" s="33">
        <v>5599</v>
      </c>
      <c r="B85" s="29" t="s">
        <v>461</v>
      </c>
      <c r="C85" s="34">
        <v>-0.02</v>
      </c>
      <c r="D85" s="34">
        <v>0.31</v>
      </c>
    </row>
    <row r="86" spans="1:4" x14ac:dyDescent="0.2">
      <c r="A86" s="131">
        <v>5600</v>
      </c>
      <c r="B86" s="132" t="s">
        <v>79</v>
      </c>
      <c r="C86" s="133">
        <f>C87</f>
        <v>0</v>
      </c>
      <c r="D86" s="133">
        <f>D87</f>
        <v>0</v>
      </c>
    </row>
    <row r="87" spans="1:4" x14ac:dyDescent="0.2">
      <c r="A87" s="33">
        <v>5610</v>
      </c>
      <c r="B87" s="29" t="s">
        <v>462</v>
      </c>
      <c r="C87" s="34">
        <f>C88</f>
        <v>0</v>
      </c>
      <c r="D87" s="34">
        <f>D88</f>
        <v>0</v>
      </c>
    </row>
    <row r="88" spans="1:4" x14ac:dyDescent="0.2">
      <c r="A88" s="33">
        <v>5611</v>
      </c>
      <c r="B88" s="29" t="s">
        <v>463</v>
      </c>
      <c r="C88" s="34">
        <v>0</v>
      </c>
      <c r="D88" s="34">
        <v>0</v>
      </c>
    </row>
    <row r="89" spans="1:4" x14ac:dyDescent="0.2">
      <c r="A89" s="131">
        <v>2110</v>
      </c>
      <c r="B89" s="137" t="s">
        <v>629</v>
      </c>
      <c r="C89" s="133">
        <f>SUM(C90:C94)</f>
        <v>82015.48</v>
      </c>
      <c r="D89" s="133">
        <f>SUM(D90:D94)</f>
        <v>3014587.9</v>
      </c>
    </row>
    <row r="90" spans="1:4" x14ac:dyDescent="0.2">
      <c r="A90" s="129">
        <v>2111</v>
      </c>
      <c r="B90" s="128" t="s">
        <v>630</v>
      </c>
      <c r="C90" s="130">
        <v>0</v>
      </c>
      <c r="D90" s="130">
        <v>0</v>
      </c>
    </row>
    <row r="91" spans="1:4" x14ac:dyDescent="0.2">
      <c r="A91" s="129">
        <v>2112</v>
      </c>
      <c r="B91" s="128" t="s">
        <v>631</v>
      </c>
      <c r="C91" s="130">
        <v>0</v>
      </c>
      <c r="D91" s="130">
        <v>0</v>
      </c>
    </row>
    <row r="92" spans="1:4" x14ac:dyDescent="0.2">
      <c r="A92" s="129">
        <v>2112</v>
      </c>
      <c r="B92" s="128" t="s">
        <v>632</v>
      </c>
      <c r="C92" s="130">
        <v>82015.48</v>
      </c>
      <c r="D92" s="130">
        <v>3014587.9</v>
      </c>
    </row>
    <row r="93" spans="1:4" x14ac:dyDescent="0.2">
      <c r="A93" s="129">
        <v>2115</v>
      </c>
      <c r="B93" s="128" t="s">
        <v>633</v>
      </c>
      <c r="C93" s="130">
        <v>0</v>
      </c>
      <c r="D93" s="130">
        <v>0</v>
      </c>
    </row>
    <row r="94" spans="1:4" x14ac:dyDescent="0.2">
      <c r="A94" s="129">
        <v>2114</v>
      </c>
      <c r="B94" s="128" t="s">
        <v>634</v>
      </c>
      <c r="C94" s="130">
        <v>0</v>
      </c>
      <c r="D94" s="130">
        <v>0</v>
      </c>
    </row>
    <row r="95" spans="1:4" x14ac:dyDescent="0.2">
      <c r="A95" s="129"/>
      <c r="B95" s="134" t="s">
        <v>635</v>
      </c>
      <c r="C95" s="133">
        <f>+C96</f>
        <v>0</v>
      </c>
      <c r="D95" s="133">
        <f>+D96</f>
        <v>30198274.189999998</v>
      </c>
    </row>
    <row r="96" spans="1:4" s="128" customFormat="1" x14ac:dyDescent="0.2">
      <c r="A96" s="151">
        <v>3100</v>
      </c>
      <c r="B96" s="157" t="s">
        <v>650</v>
      </c>
      <c r="C96" s="158">
        <f>SUM(C97:C100)</f>
        <v>0</v>
      </c>
      <c r="D96" s="158">
        <f>SUM(D97:D100)</f>
        <v>30198274.189999998</v>
      </c>
    </row>
    <row r="97" spans="1:4" s="128" customFormat="1" x14ac:dyDescent="0.2">
      <c r="A97" s="154"/>
      <c r="B97" s="159" t="s">
        <v>651</v>
      </c>
      <c r="C97" s="160">
        <v>0</v>
      </c>
      <c r="D97" s="160">
        <v>12760</v>
      </c>
    </row>
    <row r="98" spans="1:4" s="128" customFormat="1" x14ac:dyDescent="0.2">
      <c r="A98" s="154"/>
      <c r="B98" s="159" t="s">
        <v>652</v>
      </c>
      <c r="C98" s="160">
        <v>0</v>
      </c>
      <c r="D98" s="160">
        <v>0</v>
      </c>
    </row>
    <row r="99" spans="1:4" s="128" customFormat="1" x14ac:dyDescent="0.2">
      <c r="A99" s="154"/>
      <c r="B99" s="159" t="s">
        <v>653</v>
      </c>
      <c r="C99" s="160">
        <v>0</v>
      </c>
      <c r="D99" s="160">
        <v>15640644</v>
      </c>
    </row>
    <row r="100" spans="1:4" s="128" customFormat="1" x14ac:dyDescent="0.2">
      <c r="A100" s="154"/>
      <c r="B100" s="159" t="s">
        <v>654</v>
      </c>
      <c r="C100" s="160">
        <v>0</v>
      </c>
      <c r="D100" s="160">
        <v>14544870.189999999</v>
      </c>
    </row>
    <row r="101" spans="1:4" s="128" customFormat="1" x14ac:dyDescent="0.2">
      <c r="A101" s="154"/>
      <c r="B101" s="162" t="s">
        <v>655</v>
      </c>
      <c r="C101" s="153">
        <f>+C102</f>
        <v>0</v>
      </c>
      <c r="D101" s="153">
        <f>+D102</f>
        <v>0</v>
      </c>
    </row>
    <row r="102" spans="1:4" s="128" customFormat="1" x14ac:dyDescent="0.2">
      <c r="A102" s="151">
        <v>1270</v>
      </c>
      <c r="B102" s="161" t="s">
        <v>251</v>
      </c>
      <c r="C102" s="158">
        <f>+C103</f>
        <v>0</v>
      </c>
      <c r="D102" s="158">
        <f>+D103</f>
        <v>0</v>
      </c>
    </row>
    <row r="103" spans="1:4" s="128" customFormat="1" x14ac:dyDescent="0.2">
      <c r="A103" s="154">
        <v>1273</v>
      </c>
      <c r="B103" s="155" t="s">
        <v>656</v>
      </c>
      <c r="C103" s="160">
        <v>0</v>
      </c>
      <c r="D103" s="160">
        <v>0</v>
      </c>
    </row>
    <row r="104" spans="1:4" s="128" customFormat="1" x14ac:dyDescent="0.2">
      <c r="A104" s="154"/>
      <c r="B104" s="162" t="s">
        <v>657</v>
      </c>
      <c r="C104" s="153">
        <f>+C105+C107</f>
        <v>1209947.68</v>
      </c>
      <c r="D104" s="153">
        <f>+D105+D107</f>
        <v>51.45</v>
      </c>
    </row>
    <row r="105" spans="1:4" s="128" customFormat="1" x14ac:dyDescent="0.2">
      <c r="A105" s="151">
        <v>4300</v>
      </c>
      <c r="B105" s="157" t="s">
        <v>658</v>
      </c>
      <c r="C105" s="158">
        <f>+C106</f>
        <v>1209947.68</v>
      </c>
      <c r="D105" s="163">
        <f>+D106</f>
        <v>51.45</v>
      </c>
    </row>
    <row r="106" spans="1:4" s="128" customFormat="1" x14ac:dyDescent="0.2">
      <c r="A106" s="154">
        <v>4399</v>
      </c>
      <c r="B106" s="159" t="s">
        <v>351</v>
      </c>
      <c r="C106" s="160">
        <v>1209947.68</v>
      </c>
      <c r="D106" s="160">
        <v>51.45</v>
      </c>
    </row>
    <row r="107" spans="1:4" x14ac:dyDescent="0.2">
      <c r="A107" s="131">
        <v>1120</v>
      </c>
      <c r="B107" s="138" t="s">
        <v>636</v>
      </c>
      <c r="C107" s="133">
        <f>SUM(C108:C116)</f>
        <v>0</v>
      </c>
      <c r="D107" s="133">
        <f>SUM(D108:D116)</f>
        <v>0</v>
      </c>
    </row>
    <row r="108" spans="1:4" x14ac:dyDescent="0.2">
      <c r="A108" s="129">
        <v>1124</v>
      </c>
      <c r="B108" s="139" t="s">
        <v>637</v>
      </c>
      <c r="C108" s="140">
        <v>0</v>
      </c>
      <c r="D108" s="130">
        <v>0</v>
      </c>
    </row>
    <row r="109" spans="1:4" x14ac:dyDescent="0.2">
      <c r="A109" s="129">
        <v>1124</v>
      </c>
      <c r="B109" s="139" t="s">
        <v>638</v>
      </c>
      <c r="C109" s="140">
        <v>0</v>
      </c>
      <c r="D109" s="130">
        <v>0</v>
      </c>
    </row>
    <row r="110" spans="1:4" x14ac:dyDescent="0.2">
      <c r="A110" s="129">
        <v>1124</v>
      </c>
      <c r="B110" s="139" t="s">
        <v>639</v>
      </c>
      <c r="C110" s="140">
        <v>0</v>
      </c>
      <c r="D110" s="130">
        <v>0</v>
      </c>
    </row>
    <row r="111" spans="1:4" x14ac:dyDescent="0.2">
      <c r="A111" s="129">
        <v>1124</v>
      </c>
      <c r="B111" s="139" t="s">
        <v>640</v>
      </c>
      <c r="C111" s="140">
        <v>0</v>
      </c>
      <c r="D111" s="130">
        <v>0</v>
      </c>
    </row>
    <row r="112" spans="1:4" x14ac:dyDescent="0.2">
      <c r="A112" s="129">
        <v>1124</v>
      </c>
      <c r="B112" s="139" t="s">
        <v>641</v>
      </c>
      <c r="C112" s="130">
        <v>0</v>
      </c>
      <c r="D112" s="130">
        <v>0</v>
      </c>
    </row>
    <row r="113" spans="1:4" x14ac:dyDescent="0.2">
      <c r="A113" s="129">
        <v>1124</v>
      </c>
      <c r="B113" s="139" t="s">
        <v>642</v>
      </c>
      <c r="C113" s="130">
        <v>0</v>
      </c>
      <c r="D113" s="130">
        <v>0</v>
      </c>
    </row>
    <row r="114" spans="1:4" x14ac:dyDescent="0.2">
      <c r="A114" s="129">
        <v>1122</v>
      </c>
      <c r="B114" s="139" t="s">
        <v>643</v>
      </c>
      <c r="C114" s="130">
        <v>0</v>
      </c>
      <c r="D114" s="130">
        <v>0</v>
      </c>
    </row>
    <row r="115" spans="1:4" x14ac:dyDescent="0.2">
      <c r="A115" s="129">
        <v>1122</v>
      </c>
      <c r="B115" s="139" t="s">
        <v>644</v>
      </c>
      <c r="C115" s="140">
        <v>0</v>
      </c>
      <c r="D115" s="130">
        <v>0</v>
      </c>
    </row>
    <row r="116" spans="1:4" x14ac:dyDescent="0.2">
      <c r="A116" s="129">
        <v>1122</v>
      </c>
      <c r="B116" s="139" t="s">
        <v>645</v>
      </c>
      <c r="C116" s="130">
        <v>0</v>
      </c>
      <c r="D116" s="130">
        <v>0</v>
      </c>
    </row>
    <row r="117" spans="1:4" x14ac:dyDescent="0.2">
      <c r="A117" s="129"/>
      <c r="B117" s="141" t="s">
        <v>646</v>
      </c>
      <c r="C117" s="133">
        <f>C42+C43+C95-C101-C104</f>
        <v>38626548.280000001</v>
      </c>
      <c r="D117" s="133">
        <f>D42+D43+D95-D101-D104</f>
        <v>32933521.029999997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56:D57 D47:D54 C41"/>
    <dataValidation allowBlank="1" showInputMessage="1" showErrorMessage="1" prompt="Saldo al 31 de diciembre del año anterior que se presenta" sqref="D7 D41"/>
    <dataValidation allowBlank="1" showInputMessage="1" showErrorMessage="1" prompt="Importe del trimestre anterior" sqref="D55 D46 C43:D43 C46:C57"/>
  </dataValidations>
  <pageMargins left="0.70866141732283472" right="0.70866141732283472" top="0.74803149606299213" bottom="0.74803149606299213" header="0.31496062992125984" footer="0.31496062992125984"/>
  <pageSetup scale="35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5" t="s">
        <v>187</v>
      </c>
      <c r="B2" s="96" t="s">
        <v>50</v>
      </c>
    </row>
    <row r="3" spans="1:2" x14ac:dyDescent="0.2">
      <c r="B3" s="109"/>
    </row>
    <row r="4" spans="1:2" ht="14.1" customHeight="1" x14ac:dyDescent="0.2">
      <c r="A4" s="110" t="s">
        <v>27</v>
      </c>
      <c r="B4" s="100" t="s">
        <v>78</v>
      </c>
    </row>
    <row r="5" spans="1:2" ht="14.1" customHeight="1" x14ac:dyDescent="0.2">
      <c r="B5" s="100" t="s">
        <v>51</v>
      </c>
    </row>
    <row r="6" spans="1:2" ht="14.1" customHeight="1" x14ac:dyDescent="0.2">
      <c r="B6" s="100" t="s">
        <v>148</v>
      </c>
    </row>
    <row r="7" spans="1:2" ht="14.1" customHeight="1" x14ac:dyDescent="0.2">
      <c r="B7" s="100" t="s">
        <v>149</v>
      </c>
    </row>
    <row r="8" spans="1:2" ht="14.1" customHeight="1" x14ac:dyDescent="0.2"/>
    <row r="9" spans="1:2" x14ac:dyDescent="0.2">
      <c r="A9" s="110" t="s">
        <v>29</v>
      </c>
      <c r="B9" s="102" t="s">
        <v>588</v>
      </c>
    </row>
    <row r="10" spans="1:2" ht="15" customHeight="1" x14ac:dyDescent="0.2">
      <c r="B10" s="102" t="s">
        <v>75</v>
      </c>
    </row>
    <row r="11" spans="1:2" ht="15" customHeight="1" x14ac:dyDescent="0.2">
      <c r="B11" s="112" t="s">
        <v>192</v>
      </c>
    </row>
    <row r="12" spans="1:2" ht="15" customHeight="1" x14ac:dyDescent="0.2"/>
    <row r="13" spans="1:2" x14ac:dyDescent="0.2">
      <c r="A13" s="110" t="s">
        <v>76</v>
      </c>
      <c r="B13" s="100" t="s">
        <v>589</v>
      </c>
    </row>
    <row r="14" spans="1:2" ht="15" customHeight="1" x14ac:dyDescent="0.2">
      <c r="B14" s="100" t="s">
        <v>590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ACT</vt:lpstr>
      <vt:lpstr>ACT (I)</vt:lpstr>
      <vt:lpstr>ESF</vt:lpstr>
      <vt:lpstr>ESF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2024-05-13T20:57:23Z</cp:lastPrinted>
  <dcterms:created xsi:type="dcterms:W3CDTF">2012-12-11T20:36:24Z</dcterms:created>
  <dcterms:modified xsi:type="dcterms:W3CDTF">2024-05-13T20:58:14Z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