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PAGINA UTL\JUNIO 2023\"/>
    </mc:Choice>
  </mc:AlternateContent>
  <bookViews>
    <workbookView xWindow="1890" yWindow="0" windowWidth="23040" windowHeight="9525" tabRatio="863"/>
  </bookViews>
  <sheets>
    <sheet name="NOTAS OK " sheetId="66" r:id="rId1"/>
    <sheet name="Notas a los Edos Financieros" sheetId="1" r:id="rId2"/>
    <sheet name="ESF" sheetId="59" r:id="rId3"/>
    <sheet name="ESF (I)" sheetId="2" r:id="rId4"/>
    <sheet name="ACT" sheetId="60" r:id="rId5"/>
    <sheet name="ACT (I)" sheetId="16" r:id="rId6"/>
    <sheet name="VHP" sheetId="61" r:id="rId7"/>
    <sheet name="VHP (I)" sheetId="19" r:id="rId8"/>
    <sheet name="EFE" sheetId="62" r:id="rId9"/>
    <sheet name="EFE (I)" sheetId="21" r:id="rId10"/>
    <sheet name="Conciliacion_Ig" sheetId="63" r:id="rId11"/>
    <sheet name="Conciliacion_Eg" sheetId="64" r:id="rId12"/>
    <sheet name="Memoria" sheetId="65" r:id="rId13"/>
    <sheet name="Memoria (I)" sheetId="23" r:id="rId14"/>
  </sheets>
  <calcPr calcId="162913"/>
</workbook>
</file>

<file path=xl/calcChain.xml><?xml version="1.0" encoding="utf-8"?>
<calcChain xmlns="http://schemas.openxmlformats.org/spreadsheetml/2006/main">
  <c r="C546" i="66" l="1"/>
  <c r="F636" i="66" l="1"/>
  <c r="F635" i="66"/>
  <c r="F634" i="66"/>
  <c r="F633" i="66"/>
  <c r="F632" i="66"/>
  <c r="F631" i="66"/>
  <c r="F630" i="66"/>
  <c r="F629" i="66"/>
  <c r="F628" i="66"/>
  <c r="F627" i="66"/>
  <c r="F626" i="66"/>
  <c r="F625" i="66"/>
  <c r="F623" i="66"/>
  <c r="F622" i="66"/>
  <c r="F621" i="66"/>
  <c r="F620" i="66"/>
  <c r="F619" i="66"/>
  <c r="F618" i="66"/>
  <c r="F617" i="66"/>
  <c r="F616" i="66"/>
  <c r="F615" i="66"/>
  <c r="F614" i="66"/>
  <c r="F613" i="66"/>
  <c r="F612" i="66"/>
  <c r="F611" i="66"/>
  <c r="F610" i="66"/>
  <c r="F609" i="66"/>
  <c r="F608" i="66"/>
  <c r="F607" i="66"/>
  <c r="F606" i="66"/>
  <c r="F605" i="66"/>
  <c r="F604" i="66"/>
  <c r="F603" i="66"/>
  <c r="F602" i="66"/>
  <c r="F601" i="66"/>
  <c r="F600" i="66"/>
  <c r="F599" i="66"/>
  <c r="F598" i="66"/>
  <c r="C579" i="66"/>
  <c r="C556" i="66"/>
  <c r="C586" i="66" s="1"/>
  <c r="C541" i="66"/>
  <c r="C533" i="66"/>
  <c r="D514" i="66"/>
  <c r="C514" i="66"/>
  <c r="D512" i="66"/>
  <c r="C512" i="66"/>
  <c r="D511" i="66"/>
  <c r="C511" i="66"/>
  <c r="D509" i="66"/>
  <c r="C509" i="66"/>
  <c r="D508" i="66"/>
  <c r="C508" i="66"/>
  <c r="D503" i="66"/>
  <c r="C503" i="66"/>
  <c r="D502" i="66"/>
  <c r="C502" i="66"/>
  <c r="D496" i="66"/>
  <c r="C496" i="66"/>
  <c r="D494" i="66"/>
  <c r="D493" i="66" s="1"/>
  <c r="D450" i="66" s="1"/>
  <c r="D524" i="66" s="1"/>
  <c r="C494" i="66"/>
  <c r="C493" i="66" s="1"/>
  <c r="D484" i="66"/>
  <c r="C484" i="66"/>
  <c r="D478" i="66"/>
  <c r="C478" i="66"/>
  <c r="D475" i="66"/>
  <c r="C475" i="66"/>
  <c r="D466" i="66"/>
  <c r="C466" i="66"/>
  <c r="D465" i="66"/>
  <c r="C465" i="66"/>
  <c r="D462" i="66"/>
  <c r="C462" i="66"/>
  <c r="D460" i="66"/>
  <c r="C460" i="66"/>
  <c r="D458" i="66"/>
  <c r="C458" i="66"/>
  <c r="D456" i="66"/>
  <c r="C456" i="66"/>
  <c r="D454" i="66"/>
  <c r="C454" i="66"/>
  <c r="D453" i="66"/>
  <c r="C453" i="66"/>
  <c r="C450" i="66" s="1"/>
  <c r="C524" i="66" s="1"/>
  <c r="D451" i="66"/>
  <c r="C451" i="66"/>
  <c r="D439" i="66"/>
  <c r="C439" i="66"/>
  <c r="D430" i="66"/>
  <c r="C430" i="66"/>
  <c r="D422" i="66"/>
  <c r="D445" i="66" s="1"/>
  <c r="C422" i="66"/>
  <c r="C445" i="66" s="1"/>
  <c r="D417" i="66"/>
  <c r="C417" i="66"/>
  <c r="C397" i="66"/>
  <c r="C393" i="66"/>
  <c r="C388" i="66"/>
  <c r="C240" i="66"/>
  <c r="C238" i="66"/>
  <c r="C236" i="66"/>
  <c r="C230" i="66"/>
  <c r="C227" i="66"/>
  <c r="C226" i="66" s="1"/>
  <c r="C218" i="66"/>
  <c r="C212" i="66"/>
  <c r="C211" i="66" s="1"/>
  <c r="C199" i="66"/>
  <c r="C190" i="66"/>
  <c r="C187" i="66"/>
  <c r="C181" i="66"/>
  <c r="C178" i="66"/>
  <c r="C172" i="66"/>
  <c r="C162" i="66"/>
  <c r="C161" i="66" s="1"/>
  <c r="C146" i="66"/>
  <c r="C134" i="66"/>
  <c r="C127" i="66"/>
  <c r="D123" i="66"/>
  <c r="D122" i="66"/>
  <c r="D120" i="66" s="1"/>
  <c r="D121" i="66"/>
  <c r="G120" i="66"/>
  <c r="F120" i="66"/>
  <c r="E120" i="66"/>
  <c r="C120" i="66"/>
  <c r="D119" i="66"/>
  <c r="D118" i="66"/>
  <c r="D117" i="66"/>
  <c r="D116" i="66"/>
  <c r="D115" i="66"/>
  <c r="D114" i="66"/>
  <c r="D110" i="66" s="1"/>
  <c r="D113" i="66"/>
  <c r="D112" i="66"/>
  <c r="D111" i="66"/>
  <c r="G110" i="66"/>
  <c r="F110" i="66"/>
  <c r="E110" i="66"/>
  <c r="C110" i="66"/>
  <c r="C103" i="66"/>
  <c r="C96" i="66"/>
  <c r="C90" i="66"/>
  <c r="E80" i="66"/>
  <c r="D80" i="66"/>
  <c r="C80" i="66"/>
  <c r="E74" i="66"/>
  <c r="D74" i="66"/>
  <c r="C74" i="66"/>
  <c r="E62" i="66"/>
  <c r="D62" i="66"/>
  <c r="C62" i="66"/>
  <c r="E54" i="66"/>
  <c r="D54" i="66"/>
  <c r="C54" i="66"/>
  <c r="C41" i="66"/>
  <c r="C32" i="66"/>
  <c r="C110" i="62" l="1"/>
  <c r="D110" i="62"/>
  <c r="D107" i="62"/>
  <c r="D106" i="62" s="1"/>
  <c r="C107" i="62"/>
  <c r="C106" i="62" s="1"/>
  <c r="D101" i="62"/>
  <c r="D100" i="62" s="1"/>
  <c r="C101" i="62"/>
  <c r="C100" i="62" s="1"/>
  <c r="D49" i="62"/>
  <c r="C49" i="62"/>
  <c r="D20" i="62" l="1"/>
  <c r="C20" i="62"/>
  <c r="D112" i="62" l="1"/>
  <c r="D109" i="62" s="1"/>
  <c r="C112" i="62"/>
  <c r="C109" i="62" s="1"/>
  <c r="D94" i="62"/>
  <c r="C94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D92" i="62"/>
  <c r="D91" i="62" s="1"/>
  <c r="F34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92" i="62" l="1"/>
  <c r="C91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63" i="62"/>
  <c r="C48" i="62" s="1"/>
  <c r="C122" i="62" s="1"/>
  <c r="D63" i="62"/>
  <c r="D48" i="62" s="1"/>
  <c r="D122" i="62" s="1"/>
  <c r="C98" i="60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7" i="64" l="1"/>
  <c r="C20" i="63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>
  <authors>
    <author>Cecilia Figueroa Ramirez</author>
  </authors>
  <commentList>
    <comment ref="B513" authorId="0" shape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Cecilia Figueroa Ramirez</author>
  </authors>
  <commentList>
    <comment ref="B111" authorId="0" shape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<sst xmlns="http://schemas.openxmlformats.org/spreadsheetml/2006/main" count="1673" uniqueCount="668">
  <si>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</si>
  <si>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</si>
  <si>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</si>
  <si>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</si>
  <si>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</si>
  <si>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</si>
  <si>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</si>
  <si>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</si>
  <si>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</si>
  <si>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</si>
  <si>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</si>
  <si>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</si>
  <si>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</si>
  <si>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</si>
  <si>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</si>
  <si>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</si>
  <si>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</si>
  <si>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</si>
  <si>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</si>
  <si>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</si>
  <si>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</si>
  <si>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</si>
  <si>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</si>
  <si>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</si>
  <si>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</si>
  <si>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</si>
  <si>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</si>
  <si>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</si>
  <si>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</si>
  <si>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</si>
  <si>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</si>
  <si>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</si>
  <si>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</si>
  <si>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</si>
  <si>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</si>
  <si>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</si>
  <si>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</si>
  <si>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</si>
  <si>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</si>
  <si>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</si>
  <si>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</si>
  <si>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</si>
  <si>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</si>
  <si>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</si>
  <si>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</si>
  <si>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</si>
  <si>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</si>
  <si>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</si>
  <si>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</si>
  <si>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</si>
  <si>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</si>
  <si>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</si>
  <si>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</si>
  <si>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</si>
  <si>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</si>
  <si>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</si>
  <si>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</si>
  <si>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</si>
  <si>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</si>
  <si>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</si>
  <si>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</si>
  <si>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</si>
  <si>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</si>
  <si>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</si>
  <si>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</si>
  <si>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</si>
  <si>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</si>
  <si>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</si>
  <si>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</si>
  <si>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</si>
  <si>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</si>
  <si>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</si>
  <si>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</si>
  <si>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</si>
  <si>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</si>
  <si>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</si>
  <si>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</si>
  <si>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</si>
  <si>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</si>
  <si>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</si>
  <si>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</si>
  <si>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</si>
  <si>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</si>
  <si>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</si>
  <si>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</si>
  <si>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</si>
  <si>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</si>
  <si>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</si>
  <si>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</si>
  <si>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</si>
  <si>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</si>
  <si>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</si>
  <si>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</si>
  <si>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</si>
  <si>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</si>
  <si>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</si>
  <si>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</si>
  <si>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</si>
  <si>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</si>
  <si>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</si>
  <si>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</si>
  <si>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</si>
  <si>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</si>
  <si>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</si>
  <si>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</si>
  <si>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</si>
  <si>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</si>
  <si>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</si>
  <si>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</si>
  <si>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</si>
  <si>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</si>
  <si>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</si>
  <si>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</si>
  <si>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</si>
  <si>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</si>
  <si>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</si>
  <si>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</si>
  <si>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</si>
  <si>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</si>
  <si>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</si>
  <si>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</si>
  <si>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</si>
  <si>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</si>
  <si>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</si>
  <si>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</si>
  <si>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</si>
  <si>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</si>
  <si>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</si>
  <si>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</si>
  <si>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</si>
  <si>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</si>
  <si>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</si>
  <si>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</si>
  <si>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</si>
  <si>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</si>
  <si>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</si>
  <si>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</si>
  <si>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</si>
  <si>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</si>
  <si>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</si>
  <si>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</si>
  <si>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</si>
  <si>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</si>
  <si>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</si>
  <si>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</si>
  <si>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</si>
  <si>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</si>
  <si>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</si>
  <si>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</si>
  <si>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</si>
  <si>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</si>
  <si>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</si>
  <si>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</si>
  <si>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</si>
  <si>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</si>
  <si>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</si>
  <si>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</si>
  <si>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</si>
  <si>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</si>
  <si>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</si>
  <si>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</si>
  <si>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</si>
  <si>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</si>
  <si>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</si>
  <si>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</si>
  <si>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</si>
  <si>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</si>
  <si>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</si>
  <si>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</si>
  <si>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</si>
  <si>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</si>
  <si>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</si>
  <si>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</si>
  <si>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</si>
  <si>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</si>
  <si>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</si>
  <si>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</si>
  <si>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</si>
  <si>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</si>
  <si>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</si>
  <si>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</si>
  <si>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</si>
  <si>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</si>
  <si>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</si>
  <si>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</si>
  <si>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</si>
  <si>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</si>
  <si>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</si>
  <si>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</si>
  <si>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</si>
  <si>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</si>
  <si>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</si>
  <si>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</si>
  <si>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</si>
  <si>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</si>
  <si>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</si>
  <si>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</si>
  <si>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</si>
  <si>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</si>
  <si>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</si>
  <si>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</si>
  <si>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</si>
  <si>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</si>
  <si>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</si>
  <si>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</si>
  <si>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</si>
  <si>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</si>
  <si>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</si>
  <si>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</si>
  <si>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</si>
  <si>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</si>
  <si>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</si>
  <si>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</si>
  <si>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</si>
  <si>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</si>
  <si>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</si>
  <si>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</si>
  <si>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</si>
  <si>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</si>
  <si>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</si>
  <si>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</si>
  <si>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</si>
  <si>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</si>
  <si>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</si>
  <si>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</si>
  <si>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</si>
  <si>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</si>
  <si>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</si>
  <si>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</si>
  <si>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</si>
  <si>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</si>
  <si>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</si>
  <si>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</si>
  <si>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</si>
  <si>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</si>
  <si>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</si>
  <si>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</si>
  <si>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</si>
  <si>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</si>
  <si>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</si>
  <si>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</si>
  <si>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</si>
  <si>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</si>
  <si>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</si>
  <si>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</si>
  <si>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</si>
  <si>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</si>
  <si>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</si>
  <si>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</si>
  <si>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</si>
  <si>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</si>
  <si>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</si>
  <si>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</si>
  <si>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</si>
  <si>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</si>
  <si>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</si>
  <si>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</si>
  <si>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</si>
  <si>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</si>
  <si>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</si>
  <si>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</si>
  <si>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</si>
  <si>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</si>
  <si>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</si>
  <si>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</si>
  <si>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</si>
  <si>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</si>
  <si>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</si>
  <si>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</si>
  <si>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</si>
  <si>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</si>
  <si>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</si>
  <si>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</si>
  <si>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</si>
  <si>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</si>
  <si>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</si>
  <si>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</si>
  <si>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</si>
  <si>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</si>
  <si>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</si>
  <si>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</si>
  <si>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</si>
  <si>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</si>
  <si>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</si>
  <si>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</si>
  <si>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</si>
  <si>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</si>
  <si>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</si>
  <si>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</si>
  <si>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</si>
  <si>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</si>
  <si>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</si>
  <si>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</si>
  <si>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</si>
  <si>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</si>
  <si>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</si>
  <si>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</si>
  <si>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</si>
  <si>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</si>
  <si>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</si>
  <si>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</si>
  <si>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</si>
  <si>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</si>
  <si>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</si>
  <si>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</si>
  <si>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</si>
  <si>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</si>
  <si>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</si>
  <si>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</si>
  <si>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</si>
  <si>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</si>
  <si>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</si>
  <si>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</si>
  <si>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</si>
  <si>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</si>
  <si>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</si>
  <si>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</si>
  <si>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</si>
  <si>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</si>
  <si>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</si>
  <si>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</si>
  <si>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</si>
  <si>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</si>
  <si>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</si>
  <si>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</si>
  <si>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</si>
  <si>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</si>
  <si>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</si>
  <si>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</si>
  <si>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</si>
  <si>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</si>
  <si>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</si>
  <si>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</si>
  <si>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</si>
  <si>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</si>
  <si>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</si>
  <si>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</si>
  <si>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</si>
  <si>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</si>
  <si>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</si>
  <si>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</si>
  <si>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</si>
  <si>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</si>
  <si>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</si>
  <si>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</si>
  <si>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</si>
  <si>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</si>
  <si>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</si>
  <si>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</si>
  <si>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</si>
  <si>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</si>
  <si>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</si>
  <si>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</si>
  <si>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</si>
  <si>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</si>
  <si>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</si>
  <si>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</si>
  <si>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</si>
  <si>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</si>
  <si>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</si>
  <si>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</si>
  <si>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</si>
  <si>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</si>
  <si>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</si>
  <si>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</si>
  <si>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</si>
  <si>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</si>
  <si>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</si>
  <si>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</si>
  <si>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</si>
  <si>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</si>
  <si>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</si>
  <si>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</si>
  <si>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</si>
  <si>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</si>
  <si>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</si>
  <si>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</si>
  <si>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</si>
  <si>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</si>
  <si>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</si>
  <si>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</si>
  <si>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</si>
  <si>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</si>
  <si>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</si>
  <si>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</si>
  <si>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</si>
  <si>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</si>
  <si>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</si>
  <si>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</si>
  <si>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</si>
  <si>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</si>
  <si>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</si>
  <si>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</si>
  <si>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</si>
  <si>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</si>
  <si>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</si>
  <si>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</si>
  <si>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</si>
  <si>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</si>
  <si>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</si>
  <si>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</si>
  <si>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</si>
  <si>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</si>
  <si>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</si>
  <si>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</si>
  <si>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</si>
  <si>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</si>
  <si>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</si>
  <si>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</si>
  <si>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</si>
  <si>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</si>
  <si>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</si>
  <si>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</si>
  <si>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</si>
  <si>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</si>
  <si>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</si>
  <si>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</si>
  <si>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</si>
  <si>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</si>
  <si>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</si>
  <si>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</si>
  <si>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</si>
  <si>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</si>
  <si>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</si>
  <si>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</si>
  <si>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</si>
  <si>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</si>
  <si>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</si>
  <si>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</si>
  <si>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</si>
  <si>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</si>
  <si>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</si>
  <si>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</si>
  <si>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</si>
  <si>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</si>
  <si>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</si>
  <si>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</si>
  <si>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</si>
  <si>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</si>
  <si>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</si>
  <si>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</si>
  <si>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</si>
  <si>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</si>
  <si>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</si>
  <si>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</si>
  <si>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</si>
  <si>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</si>
  <si>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</si>
  <si>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</si>
  <si>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</si>
  <si>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</si>
  <si>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</si>
  <si>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</si>
  <si>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</si>
  <si>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</si>
  <si>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</si>
  <si>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</si>
  <si>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</si>
  <si>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</si>
  <si>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</si>
  <si>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</si>
  <si>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</si>
  <si>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</si>
  <si>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</si>
  <si>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</si>
  <si>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</si>
  <si>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</si>
  <si>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</si>
  <si>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</si>
  <si>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</si>
  <si>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</si>
  <si>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</si>
  <si>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</si>
  <si>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</si>
  <si>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</si>
  <si>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</si>
  <si>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</si>
  <si>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</si>
  <si>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</si>
  <si>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</si>
  <si>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</si>
  <si>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</si>
  <si>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</si>
  <si>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</si>
  <si>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</si>
  <si>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</si>
  <si>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</si>
  <si>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</si>
  <si>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</si>
  <si>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</si>
  <si>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</si>
  <si>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</si>
  <si>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</si>
  <si>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</si>
  <si>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</si>
  <si>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</si>
  <si>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</si>
  <si>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</si>
  <si>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</si>
  <si>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</si>
  <si>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</si>
  <si>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</si>
  <si>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</si>
  <si>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</si>
  <si>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</si>
  <si>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</si>
  <si>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</si>
  <si>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</si>
  <si>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</si>
  <si>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</si>
  <si>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</si>
  <si>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</si>
  <si>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</si>
  <si>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</si>
  <si>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</si>
  <si>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</si>
  <si>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</si>
  <si>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</si>
  <si>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</si>
  <si>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</si>
  <si>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</si>
  <si>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</si>
  <si>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</si>
  <si>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</si>
  <si>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</si>
  <si>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</si>
  <si>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</si>
  <si>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</si>
  <si>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</si>
  <si>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</si>
  <si>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</si>
  <si>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</si>
  <si>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</si>
  <si>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</si>
  <si>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</si>
  <si>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</si>
  <si>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</si>
  <si>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</si>
  <si>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</si>
  <si>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</si>
  <si>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</si>
  <si>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</si>
  <si>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</si>
  <si>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</si>
  <si>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</si>
  <si>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</si>
  <si>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</si>
  <si>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</si>
  <si>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</si>
  <si>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</si>
  <si>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</si>
  <si>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</si>
  <si>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</si>
  <si>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</si>
  <si>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</si>
  <si>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</si>
  <si>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</si>
  <si>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</si>
  <si>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</si>
  <si>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</si>
  <si>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</si>
  <si>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</si>
  <si>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</si>
  <si>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</si>
  <si>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</si>
  <si>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</si>
  <si>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</si>
  <si>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</si>
  <si>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</si>
  <si>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</si>
  <si>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</si>
  <si>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</si>
  <si>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</si>
  <si>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</si>
  <si>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</si>
  <si>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</si>
  <si>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</si>
  <si>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</si>
  <si>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</si>
  <si>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</si>
  <si>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</si>
  <si>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</si>
  <si>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</si>
  <si>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</si>
  <si>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</si>
  <si>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</si>
  <si>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</si>
  <si>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</si>
  <si>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</si>
  <si>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</si>
  <si>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</si>
  <si>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</si>
  <si>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</si>
  <si>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</si>
  <si>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</si>
  <si>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</si>
  <si>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</si>
  <si>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</si>
  <si>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</si>
  <si>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</si>
  <si>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</si>
  <si>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</si>
  <si>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</si>
  <si>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</si>
  <si>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</si>
  <si>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</si>
  <si>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</si>
  <si>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</si>
  <si>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</si>
  <si>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</si>
  <si>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</si>
  <si>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</si>
  <si>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</si>
  <si>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</si>
  <si>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</si>
  <si>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</si>
  <si>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</si>
  <si>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</si>
  <si>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</si>
  <si>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</si>
  <si>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</si>
  <si>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</si>
  <si>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</si>
  <si>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</si>
  <si>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</si>
  <si>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</si>
  <si>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</si>
  <si>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</si>
  <si>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</si>
  <si>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</si>
  <si>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</si>
  <si>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</si>
  <si>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</si>
  <si>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</si>
  <si>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</si>
  <si>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</si>
  <si>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</si>
  <si>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</si>
  <si>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</si>
  <si>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</si>
  <si>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</si>
  <si>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</si>
  <si>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</si>
  <si>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</si>
  <si>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</si>
  <si>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</si>
  <si>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</si>
  <si>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</si>
  <si>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</si>
  <si>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</si>
  <si>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</si>
  <si>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</si>
  <si>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</si>
  <si>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</si>
  <si>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</si>
  <si>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</si>
  <si>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</si>
  <si>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</si>
  <si>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</si>
  <si>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</si>
  <si>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</si>
  <si>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</si>
  <si>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UNIVERSIDAD TECNOLOGICA DE LEON</t>
  </si>
  <si>
    <t>Correspondiente del 1 de Enero al 30 de Junio de 2023</t>
  </si>
  <si>
    <t>Sin información que revelar</t>
  </si>
  <si>
    <t>Ejercicio: 2023</t>
  </si>
  <si>
    <t>Periodicidad: Trim.</t>
  </si>
  <si>
    <t>Corte: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</si>
</sst>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96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12" fillId="4" borderId="0" xfId="8" applyFont="1" applyFill="1" applyAlignment="1">
      <alignment horizontal="left" vertical="center"/>
    </xf>
    <xf numFmtId="0" fontId="1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12" fillId="0" borderId="0" xfId="9" applyFont="1" applyAlignment="1">
      <alignment horizontal="center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16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2">
    <cellStyle name="Hipervínculo" xfId="11" builtinId="8"/>
    <cellStyle name="Millares" xfId="18" builtinId="3"/>
    <cellStyle name="Millares 2" xfId="1"/>
    <cellStyle name="Millares 2 2" xfId="15"/>
    <cellStyle name="Millares 2 2 2" xfId="21"/>
    <cellStyle name="Millares 2 3" xfId="16"/>
    <cellStyle name="Millares 2 4" xfId="20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J639"/>
  <sheetViews>
    <sheetView tabSelected="1" zoomScale="110" zoomScaleNormal="110" workbookViewId="0">
      <selection sqref="A1:F1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7109375" style="20" customWidth="1"/>
    <col min="7" max="8" width="16.710937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68" t="s">
        <v>662</v>
      </c>
      <c r="B1" s="169"/>
      <c r="C1" s="169"/>
      <c r="D1" s="169"/>
      <c r="E1" s="169"/>
      <c r="F1" s="169"/>
      <c r="G1" s="166" t="s">
        <v>665</v>
      </c>
      <c r="H1" s="25">
        <v>2023</v>
      </c>
    </row>
    <row r="2" spans="1:8" s="16" customFormat="1" ht="18.95" customHeight="1" x14ac:dyDescent="0.25">
      <c r="A2" s="168" t="s">
        <v>609</v>
      </c>
      <c r="B2" s="169"/>
      <c r="C2" s="169"/>
      <c r="D2" s="169"/>
      <c r="E2" s="169"/>
      <c r="F2" s="169"/>
      <c r="G2" s="14" t="s">
        <v>666</v>
      </c>
      <c r="H2" s="25" t="s">
        <v>608</v>
      </c>
    </row>
    <row r="3" spans="1:8" s="16" customFormat="1" ht="18.95" customHeight="1" x14ac:dyDescent="0.25">
      <c r="A3" s="168" t="s">
        <v>663</v>
      </c>
      <c r="B3" s="169"/>
      <c r="C3" s="169"/>
      <c r="D3" s="169"/>
      <c r="E3" s="169"/>
      <c r="F3" s="169"/>
      <c r="G3" s="166" t="s">
        <v>667</v>
      </c>
      <c r="H3" s="25">
        <v>2</v>
      </c>
    </row>
    <row r="4" spans="1:8" x14ac:dyDescent="0.2">
      <c r="A4" s="18" t="s">
        <v>194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151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144</v>
      </c>
      <c r="B7" s="21" t="s">
        <v>141</v>
      </c>
      <c r="C7" s="21" t="s">
        <v>142</v>
      </c>
      <c r="D7" s="21" t="s">
        <v>143</v>
      </c>
      <c r="E7" s="21"/>
      <c r="F7" s="21"/>
      <c r="G7" s="21"/>
      <c r="H7" s="21"/>
    </row>
    <row r="8" spans="1:8" x14ac:dyDescent="0.2">
      <c r="A8" s="22">
        <v>1114</v>
      </c>
      <c r="B8" s="20" t="s">
        <v>195</v>
      </c>
      <c r="C8" s="24">
        <v>1354487.66</v>
      </c>
    </row>
    <row r="9" spans="1:8" x14ac:dyDescent="0.2">
      <c r="A9" s="22">
        <v>1115</v>
      </c>
      <c r="B9" s="20" t="s">
        <v>196</v>
      </c>
      <c r="C9" s="24">
        <v>0</v>
      </c>
    </row>
    <row r="10" spans="1:8" x14ac:dyDescent="0.2">
      <c r="A10" s="22">
        <v>1121</v>
      </c>
      <c r="B10" s="20" t="s">
        <v>197</v>
      </c>
      <c r="C10" s="24">
        <v>23361489.469999999</v>
      </c>
    </row>
    <row r="11" spans="1:8" x14ac:dyDescent="0.2">
      <c r="A11" s="22">
        <v>1211</v>
      </c>
      <c r="B11" s="20" t="s">
        <v>198</v>
      </c>
      <c r="C11" s="24">
        <v>0</v>
      </c>
    </row>
    <row r="13" spans="1:8" x14ac:dyDescent="0.2">
      <c r="A13" s="19" t="s">
        <v>152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144</v>
      </c>
      <c r="B14" s="21" t="s">
        <v>141</v>
      </c>
      <c r="C14" s="21" t="s">
        <v>142</v>
      </c>
      <c r="D14" s="21">
        <v>2022</v>
      </c>
      <c r="E14" s="21">
        <v>2021</v>
      </c>
      <c r="F14" s="21">
        <v>2020</v>
      </c>
      <c r="G14" s="21">
        <v>2019</v>
      </c>
      <c r="H14" s="21" t="s">
        <v>185</v>
      </c>
    </row>
    <row r="15" spans="1:8" x14ac:dyDescent="0.2">
      <c r="A15" s="22">
        <v>1122</v>
      </c>
      <c r="B15" s="20" t="s">
        <v>199</v>
      </c>
      <c r="C15" s="24">
        <v>4373424.95</v>
      </c>
      <c r="D15" s="24">
        <v>4494424.96</v>
      </c>
      <c r="E15" s="24">
        <v>4376240.9400000004</v>
      </c>
      <c r="F15" s="24">
        <v>4376240.9400000004</v>
      </c>
      <c r="G15" s="24">
        <v>4376240.9400000004</v>
      </c>
    </row>
    <row r="16" spans="1:8" x14ac:dyDescent="0.2">
      <c r="A16" s="22">
        <v>1124</v>
      </c>
      <c r="B16" s="20" t="s">
        <v>200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153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144</v>
      </c>
      <c r="B19" s="21" t="s">
        <v>141</v>
      </c>
      <c r="C19" s="21" t="s">
        <v>142</v>
      </c>
      <c r="D19" s="21" t="s">
        <v>201</v>
      </c>
      <c r="E19" s="21" t="s">
        <v>202</v>
      </c>
      <c r="F19" s="21" t="s">
        <v>203</v>
      </c>
      <c r="G19" s="21" t="s">
        <v>204</v>
      </c>
      <c r="H19" s="21" t="s">
        <v>205</v>
      </c>
    </row>
    <row r="20" spans="1:8" x14ac:dyDescent="0.2">
      <c r="A20" s="22">
        <v>1123</v>
      </c>
      <c r="B20" s="20" t="s">
        <v>206</v>
      </c>
      <c r="C20" s="24">
        <v>42805758.530000001</v>
      </c>
      <c r="D20" s="24">
        <v>42805758.530000001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207</v>
      </c>
      <c r="C21" s="24">
        <v>249602.36</v>
      </c>
      <c r="D21" s="24">
        <v>249602.36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575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576</v>
      </c>
      <c r="C23" s="24">
        <v>2561</v>
      </c>
      <c r="D23" s="24">
        <v>2561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208</v>
      </c>
      <c r="C24" s="24">
        <v>10457016.9</v>
      </c>
      <c r="D24" s="24">
        <v>10457016.9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209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211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212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577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144</v>
      </c>
      <c r="B31" s="21" t="s">
        <v>141</v>
      </c>
      <c r="C31" s="21" t="s">
        <v>142</v>
      </c>
      <c r="D31" s="21" t="s">
        <v>156</v>
      </c>
      <c r="E31" s="21" t="s">
        <v>155</v>
      </c>
      <c r="F31" s="21" t="s">
        <v>213</v>
      </c>
      <c r="G31" s="21" t="s">
        <v>158</v>
      </c>
      <c r="H31" s="21"/>
    </row>
    <row r="32" spans="1:8" x14ac:dyDescent="0.2">
      <c r="A32" s="22">
        <v>1140</v>
      </c>
      <c r="B32" s="20" t="s">
        <v>214</v>
      </c>
      <c r="C32" s="24">
        <f>SUM(C33:C37)</f>
        <v>865.89</v>
      </c>
    </row>
    <row r="33" spans="1:8" x14ac:dyDescent="0.2">
      <c r="A33" s="22">
        <v>1141</v>
      </c>
      <c r="B33" s="20" t="s">
        <v>215</v>
      </c>
      <c r="C33" s="24">
        <v>865.89</v>
      </c>
    </row>
    <row r="34" spans="1:8" x14ac:dyDescent="0.2">
      <c r="A34" s="22">
        <v>1142</v>
      </c>
      <c r="B34" s="20" t="s">
        <v>216</v>
      </c>
      <c r="C34" s="24">
        <v>0</v>
      </c>
    </row>
    <row r="35" spans="1:8" x14ac:dyDescent="0.2">
      <c r="A35" s="22">
        <v>1143</v>
      </c>
      <c r="B35" s="20" t="s">
        <v>217</v>
      </c>
      <c r="C35" s="24">
        <v>0</v>
      </c>
    </row>
    <row r="36" spans="1:8" x14ac:dyDescent="0.2">
      <c r="A36" s="22">
        <v>1144</v>
      </c>
      <c r="B36" s="20" t="s">
        <v>218</v>
      </c>
      <c r="C36" s="24">
        <v>0</v>
      </c>
    </row>
    <row r="37" spans="1:8" x14ac:dyDescent="0.2">
      <c r="A37" s="22">
        <v>1145</v>
      </c>
      <c r="B37" s="20" t="s">
        <v>219</v>
      </c>
      <c r="C37" s="24">
        <v>0</v>
      </c>
    </row>
    <row r="39" spans="1:8" x14ac:dyDescent="0.2">
      <c r="A39" s="19" t="s">
        <v>220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144</v>
      </c>
      <c r="B40" s="21" t="s">
        <v>141</v>
      </c>
      <c r="C40" s="21" t="s">
        <v>142</v>
      </c>
      <c r="D40" s="21" t="s">
        <v>154</v>
      </c>
      <c r="E40" s="21" t="s">
        <v>157</v>
      </c>
      <c r="F40" s="21" t="s">
        <v>221</v>
      </c>
      <c r="G40" s="21"/>
      <c r="H40" s="21"/>
    </row>
    <row r="41" spans="1:8" x14ac:dyDescent="0.2">
      <c r="A41" s="22">
        <v>1150</v>
      </c>
      <c r="B41" s="20" t="s">
        <v>222</v>
      </c>
      <c r="C41" s="24">
        <f>C42</f>
        <v>260329.38</v>
      </c>
    </row>
    <row r="42" spans="1:8" x14ac:dyDescent="0.2">
      <c r="A42" s="22">
        <v>1151</v>
      </c>
      <c r="B42" s="20" t="s">
        <v>223</v>
      </c>
      <c r="C42" s="24">
        <v>260329.38</v>
      </c>
    </row>
    <row r="44" spans="1:8" x14ac:dyDescent="0.2">
      <c r="A44" s="19" t="s">
        <v>159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144</v>
      </c>
      <c r="B45" s="21" t="s">
        <v>141</v>
      </c>
      <c r="C45" s="21" t="s">
        <v>142</v>
      </c>
      <c r="D45" s="21" t="s">
        <v>143</v>
      </c>
      <c r="E45" s="21" t="s">
        <v>205</v>
      </c>
      <c r="F45" s="21"/>
      <c r="G45" s="21"/>
      <c r="H45" s="21"/>
    </row>
    <row r="46" spans="1:8" x14ac:dyDescent="0.2">
      <c r="A46" s="22">
        <v>1213</v>
      </c>
      <c r="B46" s="20" t="s">
        <v>224</v>
      </c>
      <c r="C46" s="24">
        <v>0</v>
      </c>
    </row>
    <row r="48" spans="1:8" x14ac:dyDescent="0.2">
      <c r="A48" s="19" t="s">
        <v>160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144</v>
      </c>
      <c r="B49" s="21" t="s">
        <v>141</v>
      </c>
      <c r="C49" s="21" t="s">
        <v>142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225</v>
      </c>
      <c r="C50" s="24">
        <v>0</v>
      </c>
    </row>
    <row r="52" spans="1:9" x14ac:dyDescent="0.2">
      <c r="A52" s="19" t="s">
        <v>164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144</v>
      </c>
      <c r="B53" s="21" t="s">
        <v>141</v>
      </c>
      <c r="C53" s="21" t="s">
        <v>142</v>
      </c>
      <c r="D53" s="21" t="s">
        <v>161</v>
      </c>
      <c r="E53" s="21" t="s">
        <v>162</v>
      </c>
      <c r="F53" s="21" t="s">
        <v>154</v>
      </c>
      <c r="G53" s="21" t="s">
        <v>226</v>
      </c>
      <c r="H53" s="21" t="s">
        <v>163</v>
      </c>
      <c r="I53" s="21" t="s">
        <v>227</v>
      </c>
    </row>
    <row r="54" spans="1:9" x14ac:dyDescent="0.2">
      <c r="A54" s="22">
        <v>1230</v>
      </c>
      <c r="B54" s="20" t="s">
        <v>228</v>
      </c>
      <c r="C54" s="24">
        <f>SUM(C55:C61)</f>
        <v>274021675.67999995</v>
      </c>
      <c r="D54" s="24">
        <f>SUM(D55:D61)</f>
        <v>0</v>
      </c>
      <c r="E54" s="24">
        <f>SUM(E55:E61)</f>
        <v>56698210.579999998</v>
      </c>
    </row>
    <row r="55" spans="1:9" x14ac:dyDescent="0.2">
      <c r="A55" s="22">
        <v>1231</v>
      </c>
      <c r="B55" s="20" t="s">
        <v>229</v>
      </c>
      <c r="C55" s="24">
        <v>22333764.199999999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230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231</v>
      </c>
      <c r="C57" s="24">
        <v>157256799.63999999</v>
      </c>
      <c r="D57" s="24">
        <v>0</v>
      </c>
      <c r="E57" s="24">
        <v>56698210.579999998</v>
      </c>
    </row>
    <row r="58" spans="1:9" x14ac:dyDescent="0.2">
      <c r="A58" s="22">
        <v>1234</v>
      </c>
      <c r="B58" s="20" t="s">
        <v>232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233</v>
      </c>
      <c r="C59" s="24">
        <v>386782.7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234</v>
      </c>
      <c r="C60" s="24">
        <v>94044329.140000001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235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236</v>
      </c>
      <c r="C62" s="24">
        <f>SUM(C63:C70)</f>
        <v>196946171.05000001</v>
      </c>
      <c r="D62" s="24">
        <f t="shared" ref="D62:E62" si="0">SUM(D63:D70)</f>
        <v>0</v>
      </c>
      <c r="E62" s="24">
        <f t="shared" si="0"/>
        <v>175188357.05999997</v>
      </c>
    </row>
    <row r="63" spans="1:9" x14ac:dyDescent="0.2">
      <c r="A63" s="22">
        <v>1241</v>
      </c>
      <c r="B63" s="20" t="s">
        <v>237</v>
      </c>
      <c r="C63" s="24">
        <v>99674903.5</v>
      </c>
      <c r="D63" s="24">
        <v>0</v>
      </c>
      <c r="E63" s="24">
        <v>94209974.659999996</v>
      </c>
    </row>
    <row r="64" spans="1:9" x14ac:dyDescent="0.2">
      <c r="A64" s="22">
        <v>1242</v>
      </c>
      <c r="B64" s="20" t="s">
        <v>238</v>
      </c>
      <c r="C64" s="24">
        <v>24986935.23</v>
      </c>
      <c r="D64" s="24">
        <v>0</v>
      </c>
      <c r="E64" s="24">
        <v>12325693.35</v>
      </c>
    </row>
    <row r="65" spans="1:9" x14ac:dyDescent="0.2">
      <c r="A65" s="22">
        <v>1243</v>
      </c>
      <c r="B65" s="20" t="s">
        <v>239</v>
      </c>
      <c r="C65" s="24">
        <v>11337913.880000001</v>
      </c>
      <c r="D65" s="24">
        <v>0</v>
      </c>
      <c r="E65" s="24">
        <v>11005086.75</v>
      </c>
    </row>
    <row r="66" spans="1:9" x14ac:dyDescent="0.2">
      <c r="A66" s="22">
        <v>1244</v>
      </c>
      <c r="B66" s="20" t="s">
        <v>240</v>
      </c>
      <c r="C66" s="24">
        <v>9071128.9499999993</v>
      </c>
      <c r="D66" s="24">
        <v>0</v>
      </c>
      <c r="E66" s="24">
        <v>11329685.039999999</v>
      </c>
    </row>
    <row r="67" spans="1:9" x14ac:dyDescent="0.2">
      <c r="A67" s="22">
        <v>1245</v>
      </c>
      <c r="B67" s="20" t="s">
        <v>241</v>
      </c>
      <c r="C67" s="24">
        <v>0</v>
      </c>
      <c r="D67" s="24">
        <v>0</v>
      </c>
      <c r="E67" s="24">
        <v>0</v>
      </c>
    </row>
    <row r="68" spans="1:9" x14ac:dyDescent="0.2">
      <c r="A68" s="22">
        <v>1246</v>
      </c>
      <c r="B68" s="20" t="s">
        <v>242</v>
      </c>
      <c r="C68" s="24">
        <v>49791944.159999996</v>
      </c>
      <c r="D68" s="24">
        <v>0</v>
      </c>
      <c r="E68" s="24">
        <v>46317917.259999998</v>
      </c>
    </row>
    <row r="69" spans="1:9" x14ac:dyDescent="0.2">
      <c r="A69" s="22">
        <v>1247</v>
      </c>
      <c r="B69" s="20" t="s">
        <v>243</v>
      </c>
      <c r="C69" s="24">
        <v>2083345.33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244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165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144</v>
      </c>
      <c r="B73" s="21" t="s">
        <v>141</v>
      </c>
      <c r="C73" s="21" t="s">
        <v>142</v>
      </c>
      <c r="D73" s="21" t="s">
        <v>166</v>
      </c>
      <c r="E73" s="21" t="s">
        <v>245</v>
      </c>
      <c r="F73" s="21" t="s">
        <v>154</v>
      </c>
      <c r="G73" s="21" t="s">
        <v>226</v>
      </c>
      <c r="H73" s="21" t="s">
        <v>163</v>
      </c>
      <c r="I73" s="21" t="s">
        <v>227</v>
      </c>
    </row>
    <row r="74" spans="1:9" x14ac:dyDescent="0.2">
      <c r="A74" s="22">
        <v>1250</v>
      </c>
      <c r="B74" s="20" t="s">
        <v>246</v>
      </c>
      <c r="C74" s="24">
        <f>SUM(C75:C79)</f>
        <v>2442117.84</v>
      </c>
      <c r="D74" s="24">
        <f>SUM(D75:D79)</f>
        <v>0</v>
      </c>
      <c r="E74" s="24">
        <f>SUM(E75:E79)</f>
        <v>4251836.63</v>
      </c>
    </row>
    <row r="75" spans="1:9" x14ac:dyDescent="0.2">
      <c r="A75" s="22">
        <v>1251</v>
      </c>
      <c r="B75" s="20" t="s">
        <v>247</v>
      </c>
      <c r="C75" s="24">
        <v>2442117.84</v>
      </c>
      <c r="D75" s="24">
        <v>0</v>
      </c>
      <c r="E75" s="24">
        <v>2197906.09</v>
      </c>
    </row>
    <row r="76" spans="1:9" x14ac:dyDescent="0.2">
      <c r="A76" s="22">
        <v>1252</v>
      </c>
      <c r="B76" s="20" t="s">
        <v>248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249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250</v>
      </c>
      <c r="C78" s="24">
        <v>0</v>
      </c>
      <c r="D78" s="24">
        <v>0</v>
      </c>
      <c r="E78" s="24">
        <v>0</v>
      </c>
    </row>
    <row r="79" spans="1:9" x14ac:dyDescent="0.2">
      <c r="A79" s="22">
        <v>1259</v>
      </c>
      <c r="B79" s="20" t="s">
        <v>251</v>
      </c>
      <c r="C79" s="24">
        <v>0</v>
      </c>
      <c r="D79" s="24">
        <v>0</v>
      </c>
      <c r="E79" s="24">
        <v>2053930.54</v>
      </c>
    </row>
    <row r="80" spans="1:9" x14ac:dyDescent="0.2">
      <c r="A80" s="22">
        <v>1270</v>
      </c>
      <c r="B80" s="20" t="s">
        <v>252</v>
      </c>
      <c r="C80" s="24">
        <f>SUM(C81:C86)</f>
        <v>2927584.04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253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254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255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256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257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258</v>
      </c>
      <c r="C86" s="24">
        <v>2927584.04</v>
      </c>
      <c r="D86" s="24">
        <v>0</v>
      </c>
      <c r="E86" s="24">
        <v>0</v>
      </c>
    </row>
    <row r="88" spans="1:8" x14ac:dyDescent="0.2">
      <c r="A88" s="19" t="s">
        <v>167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144</v>
      </c>
      <c r="B89" s="21" t="s">
        <v>141</v>
      </c>
      <c r="C89" s="21" t="s">
        <v>142</v>
      </c>
      <c r="D89" s="21" t="s">
        <v>259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260</v>
      </c>
      <c r="C90" s="24">
        <f>SUM(C91:C92)</f>
        <v>0</v>
      </c>
    </row>
    <row r="91" spans="1:8" x14ac:dyDescent="0.2">
      <c r="A91" s="22">
        <v>1161</v>
      </c>
      <c r="B91" s="20" t="s">
        <v>261</v>
      </c>
      <c r="C91" s="24">
        <v>0</v>
      </c>
    </row>
    <row r="92" spans="1:8" x14ac:dyDescent="0.2">
      <c r="A92" s="22">
        <v>1162</v>
      </c>
      <c r="B92" s="20" t="s">
        <v>262</v>
      </c>
      <c r="C92" s="24">
        <v>0</v>
      </c>
    </row>
    <row r="94" spans="1:8" x14ac:dyDescent="0.2">
      <c r="A94" s="19" t="s">
        <v>578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144</v>
      </c>
      <c r="B95" s="21" t="s">
        <v>141</v>
      </c>
      <c r="C95" s="21" t="s">
        <v>142</v>
      </c>
      <c r="D95" s="21" t="s">
        <v>205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586</v>
      </c>
      <c r="C96" s="24">
        <f>SUM(C97:C100)</f>
        <v>86519.35</v>
      </c>
    </row>
    <row r="97" spans="1:8" x14ac:dyDescent="0.2">
      <c r="A97" s="22">
        <v>1191</v>
      </c>
      <c r="B97" s="20" t="s">
        <v>579</v>
      </c>
      <c r="C97" s="24">
        <v>86519.35</v>
      </c>
    </row>
    <row r="98" spans="1:8" x14ac:dyDescent="0.2">
      <c r="A98" s="22">
        <v>1192</v>
      </c>
      <c r="B98" s="20" t="s">
        <v>580</v>
      </c>
      <c r="C98" s="24">
        <v>0</v>
      </c>
    </row>
    <row r="99" spans="1:8" x14ac:dyDescent="0.2">
      <c r="A99" s="22">
        <v>1193</v>
      </c>
      <c r="B99" s="20" t="s">
        <v>581</v>
      </c>
      <c r="C99" s="24">
        <v>0</v>
      </c>
    </row>
    <row r="100" spans="1:8" x14ac:dyDescent="0.2">
      <c r="A100" s="22">
        <v>1194</v>
      </c>
      <c r="B100" s="20" t="s">
        <v>582</v>
      </c>
      <c r="C100" s="24">
        <v>0</v>
      </c>
    </row>
    <row r="101" spans="1:8" x14ac:dyDescent="0.2">
      <c r="A101" s="19" t="s">
        <v>626</v>
      </c>
      <c r="C101" s="24"/>
    </row>
    <row r="102" spans="1:8" x14ac:dyDescent="0.2">
      <c r="A102" s="21" t="s">
        <v>144</v>
      </c>
      <c r="B102" s="21" t="s">
        <v>141</v>
      </c>
      <c r="C102" s="21" t="s">
        <v>142</v>
      </c>
      <c r="D102" s="21" t="s">
        <v>205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263</v>
      </c>
      <c r="C103" s="24">
        <f>SUM(C104:C106)</f>
        <v>0</v>
      </c>
    </row>
    <row r="104" spans="1:8" x14ac:dyDescent="0.2">
      <c r="A104" s="22">
        <v>1291</v>
      </c>
      <c r="B104" s="20" t="s">
        <v>264</v>
      </c>
      <c r="C104" s="24">
        <v>0</v>
      </c>
    </row>
    <row r="105" spans="1:8" x14ac:dyDescent="0.2">
      <c r="A105" s="22">
        <v>1292</v>
      </c>
      <c r="B105" s="20" t="s">
        <v>265</v>
      </c>
      <c r="C105" s="24">
        <v>0</v>
      </c>
    </row>
    <row r="106" spans="1:8" x14ac:dyDescent="0.2">
      <c r="A106" s="22">
        <v>1293</v>
      </c>
      <c r="B106" s="20" t="s">
        <v>266</v>
      </c>
      <c r="C106" s="24">
        <v>0</v>
      </c>
    </row>
    <row r="108" spans="1:8" x14ac:dyDescent="0.2">
      <c r="A108" s="19" t="s">
        <v>169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144</v>
      </c>
      <c r="B109" s="21" t="s">
        <v>141</v>
      </c>
      <c r="C109" s="21" t="s">
        <v>142</v>
      </c>
      <c r="D109" s="21" t="s">
        <v>201</v>
      </c>
      <c r="E109" s="21" t="s">
        <v>202</v>
      </c>
      <c r="F109" s="21" t="s">
        <v>203</v>
      </c>
      <c r="G109" s="21" t="s">
        <v>267</v>
      </c>
      <c r="H109" s="21" t="s">
        <v>268</v>
      </c>
    </row>
    <row r="110" spans="1:8" x14ac:dyDescent="0.2">
      <c r="A110" s="22">
        <v>2110</v>
      </c>
      <c r="B110" s="20" t="s">
        <v>269</v>
      </c>
      <c r="C110" s="24">
        <f>SUM(C111:C119)</f>
        <v>15224308.029999999</v>
      </c>
      <c r="D110" s="24">
        <f>SUM(D111:D119)</f>
        <v>15224308.029999999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270</v>
      </c>
      <c r="C111" s="24">
        <v>0</v>
      </c>
      <c r="D111" s="24">
        <f>C111</f>
        <v>0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271</v>
      </c>
      <c r="C112" s="24">
        <v>142856.93</v>
      </c>
      <c r="D112" s="24">
        <f t="shared" ref="D112:D119" si="1">C112</f>
        <v>142856.93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272</v>
      </c>
      <c r="C113" s="24">
        <v>0</v>
      </c>
      <c r="D113" s="24">
        <f t="shared" si="1"/>
        <v>0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273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274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275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276</v>
      </c>
      <c r="C117" s="24">
        <v>3161544.24</v>
      </c>
      <c r="D117" s="24">
        <f t="shared" si="1"/>
        <v>3161544.24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277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278</v>
      </c>
      <c r="C119" s="24">
        <v>11919906.859999999</v>
      </c>
      <c r="D119" s="24">
        <f t="shared" si="1"/>
        <v>11919906.859999999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279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280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281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282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170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144</v>
      </c>
      <c r="B126" s="21" t="s">
        <v>141</v>
      </c>
      <c r="C126" s="21" t="s">
        <v>142</v>
      </c>
      <c r="D126" s="21" t="s">
        <v>145</v>
      </c>
      <c r="E126" s="21" t="s">
        <v>205</v>
      </c>
      <c r="F126" s="21"/>
      <c r="G126" s="21"/>
      <c r="H126" s="21"/>
    </row>
    <row r="127" spans="1:8" x14ac:dyDescent="0.2">
      <c r="A127" s="22">
        <v>2160</v>
      </c>
      <c r="B127" s="20" t="s">
        <v>283</v>
      </c>
      <c r="C127" s="24">
        <f>SUM(C128:C133)</f>
        <v>72010</v>
      </c>
    </row>
    <row r="128" spans="1:8" x14ac:dyDescent="0.2">
      <c r="A128" s="22">
        <v>2161</v>
      </c>
      <c r="B128" s="20" t="s">
        <v>284</v>
      </c>
      <c r="C128" s="24">
        <v>72010</v>
      </c>
    </row>
    <row r="129" spans="1:8" x14ac:dyDescent="0.2">
      <c r="A129" s="22">
        <v>2162</v>
      </c>
      <c r="B129" s="20" t="s">
        <v>285</v>
      </c>
      <c r="C129" s="24">
        <v>0</v>
      </c>
    </row>
    <row r="130" spans="1:8" x14ac:dyDescent="0.2">
      <c r="A130" s="22">
        <v>2163</v>
      </c>
      <c r="B130" s="20" t="s">
        <v>286</v>
      </c>
      <c r="C130" s="24">
        <v>0</v>
      </c>
    </row>
    <row r="131" spans="1:8" x14ac:dyDescent="0.2">
      <c r="A131" s="22">
        <v>2164</v>
      </c>
      <c r="B131" s="20" t="s">
        <v>287</v>
      </c>
      <c r="C131" s="24">
        <v>0</v>
      </c>
    </row>
    <row r="132" spans="1:8" x14ac:dyDescent="0.2">
      <c r="A132" s="22">
        <v>2165</v>
      </c>
      <c r="B132" s="20" t="s">
        <v>288</v>
      </c>
      <c r="C132" s="24">
        <v>0</v>
      </c>
    </row>
    <row r="133" spans="1:8" x14ac:dyDescent="0.2">
      <c r="A133" s="22">
        <v>2166</v>
      </c>
      <c r="B133" s="20" t="s">
        <v>289</v>
      </c>
      <c r="C133" s="24">
        <v>0</v>
      </c>
    </row>
    <row r="134" spans="1:8" x14ac:dyDescent="0.2">
      <c r="A134" s="22">
        <v>2250</v>
      </c>
      <c r="B134" s="20" t="s">
        <v>290</v>
      </c>
      <c r="C134" s="24">
        <f>SUM(C135:C140)</f>
        <v>0</v>
      </c>
    </row>
    <row r="135" spans="1:8" x14ac:dyDescent="0.2">
      <c r="A135" s="22">
        <v>2251</v>
      </c>
      <c r="B135" s="20" t="s">
        <v>291</v>
      </c>
      <c r="C135" s="24">
        <v>0</v>
      </c>
    </row>
    <row r="136" spans="1:8" x14ac:dyDescent="0.2">
      <c r="A136" s="22">
        <v>2252</v>
      </c>
      <c r="B136" s="20" t="s">
        <v>292</v>
      </c>
      <c r="C136" s="24">
        <v>0</v>
      </c>
    </row>
    <row r="137" spans="1:8" x14ac:dyDescent="0.2">
      <c r="A137" s="22">
        <v>2253</v>
      </c>
      <c r="B137" s="20" t="s">
        <v>293</v>
      </c>
      <c r="C137" s="24">
        <v>0</v>
      </c>
    </row>
    <row r="138" spans="1:8" x14ac:dyDescent="0.2">
      <c r="A138" s="22">
        <v>2254</v>
      </c>
      <c r="B138" s="20" t="s">
        <v>294</v>
      </c>
      <c r="C138" s="24">
        <v>0</v>
      </c>
    </row>
    <row r="139" spans="1:8" x14ac:dyDescent="0.2">
      <c r="A139" s="22">
        <v>2255</v>
      </c>
      <c r="B139" s="20" t="s">
        <v>295</v>
      </c>
      <c r="C139" s="24">
        <v>0</v>
      </c>
    </row>
    <row r="140" spans="1:8" x14ac:dyDescent="0.2">
      <c r="A140" s="22">
        <v>2256</v>
      </c>
      <c r="B140" s="20" t="s">
        <v>296</v>
      </c>
      <c r="C140" s="24">
        <v>0</v>
      </c>
    </row>
    <row r="142" spans="1:8" x14ac:dyDescent="0.2">
      <c r="A142" s="19" t="s">
        <v>171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144</v>
      </c>
      <c r="B143" s="23" t="s">
        <v>141</v>
      </c>
      <c r="C143" s="23" t="s">
        <v>142</v>
      </c>
      <c r="D143" s="23" t="s">
        <v>145</v>
      </c>
      <c r="E143" s="23" t="s">
        <v>205</v>
      </c>
      <c r="F143" s="23"/>
      <c r="G143" s="23"/>
      <c r="H143" s="23"/>
    </row>
    <row r="144" spans="1:8" x14ac:dyDescent="0.2">
      <c r="A144" s="22">
        <v>2159</v>
      </c>
      <c r="B144" s="20" t="s">
        <v>297</v>
      </c>
      <c r="C144" s="24">
        <v>0</v>
      </c>
    </row>
    <row r="145" spans="1:5" x14ac:dyDescent="0.2">
      <c r="A145" s="22">
        <v>2199</v>
      </c>
      <c r="B145" s="20" t="s">
        <v>298</v>
      </c>
      <c r="C145" s="24">
        <v>817891.33</v>
      </c>
    </row>
    <row r="146" spans="1:5" x14ac:dyDescent="0.2">
      <c r="A146" s="22">
        <v>2240</v>
      </c>
      <c r="B146" s="20" t="s">
        <v>299</v>
      </c>
      <c r="C146" s="24">
        <f>SUM(C147:C149)</f>
        <v>0</v>
      </c>
    </row>
    <row r="147" spans="1:5" x14ac:dyDescent="0.2">
      <c r="A147" s="22">
        <v>2241</v>
      </c>
      <c r="B147" s="20" t="s">
        <v>300</v>
      </c>
      <c r="C147" s="24">
        <v>0</v>
      </c>
    </row>
    <row r="148" spans="1:5" x14ac:dyDescent="0.2">
      <c r="A148" s="22">
        <v>2242</v>
      </c>
      <c r="B148" s="20" t="s">
        <v>301</v>
      </c>
      <c r="C148" s="24">
        <v>0</v>
      </c>
    </row>
    <row r="149" spans="1:5" x14ac:dyDescent="0.2">
      <c r="A149" s="22">
        <v>2249</v>
      </c>
      <c r="B149" s="20" t="s">
        <v>302</v>
      </c>
      <c r="C149" s="24">
        <v>0</v>
      </c>
    </row>
    <row r="151" spans="1:5" x14ac:dyDescent="0.2">
      <c r="B151" s="20" t="s">
        <v>625</v>
      </c>
    </row>
    <row r="154" spans="1:5" x14ac:dyDescent="0.2">
      <c r="A154" s="167" t="s">
        <v>662</v>
      </c>
      <c r="B154" s="167"/>
      <c r="C154" s="167"/>
      <c r="D154" s="14" t="s">
        <v>605</v>
      </c>
      <c r="E154" s="25">
        <v>2023</v>
      </c>
    </row>
    <row r="155" spans="1:5" x14ac:dyDescent="0.2">
      <c r="A155" s="167" t="s">
        <v>610</v>
      </c>
      <c r="B155" s="167"/>
      <c r="C155" s="167"/>
      <c r="D155" s="14" t="s">
        <v>606</v>
      </c>
      <c r="E155" s="25" t="s">
        <v>608</v>
      </c>
    </row>
    <row r="156" spans="1:5" x14ac:dyDescent="0.2">
      <c r="A156" s="167" t="s">
        <v>663</v>
      </c>
      <c r="B156" s="167"/>
      <c r="C156" s="167"/>
      <c r="D156" s="14" t="s">
        <v>607</v>
      </c>
      <c r="E156" s="25">
        <v>2</v>
      </c>
    </row>
    <row r="157" spans="1:5" x14ac:dyDescent="0.2">
      <c r="A157" s="18" t="s">
        <v>194</v>
      </c>
      <c r="B157" s="19"/>
      <c r="C157" s="19"/>
      <c r="D157" s="19"/>
      <c r="E157" s="19"/>
    </row>
    <row r="159" spans="1:5" x14ac:dyDescent="0.2">
      <c r="A159" s="96" t="s">
        <v>567</v>
      </c>
      <c r="B159" s="96"/>
      <c r="C159" s="96"/>
      <c r="D159" s="96"/>
      <c r="E159" s="96"/>
    </row>
    <row r="160" spans="1:5" x14ac:dyDescent="0.2">
      <c r="A160" s="48" t="s">
        <v>144</v>
      </c>
      <c r="B160" s="48" t="s">
        <v>141</v>
      </c>
      <c r="C160" s="48" t="s">
        <v>142</v>
      </c>
      <c r="D160" s="48" t="s">
        <v>303</v>
      </c>
      <c r="E160" s="48"/>
    </row>
    <row r="161" spans="1:5" x14ac:dyDescent="0.2">
      <c r="A161" s="50">
        <v>4100</v>
      </c>
      <c r="B161" s="51" t="s">
        <v>304</v>
      </c>
      <c r="C161" s="55">
        <f>SUM(C162+C172+C178+C181+C187+C190+C199)</f>
        <v>28259401.969999999</v>
      </c>
      <c r="D161" s="92"/>
      <c r="E161" s="49"/>
    </row>
    <row r="162" spans="1:5" x14ac:dyDescent="0.2">
      <c r="A162" s="50">
        <v>4110</v>
      </c>
      <c r="B162" s="51" t="s">
        <v>305</v>
      </c>
      <c r="C162" s="55">
        <f>SUM(C163:C171)</f>
        <v>0</v>
      </c>
      <c r="D162" s="92"/>
      <c r="E162" s="49"/>
    </row>
    <row r="163" spans="1:5" x14ac:dyDescent="0.2">
      <c r="A163" s="50">
        <v>4111</v>
      </c>
      <c r="B163" s="51" t="s">
        <v>306</v>
      </c>
      <c r="C163" s="55">
        <v>0</v>
      </c>
      <c r="D163" s="92"/>
      <c r="E163" s="49"/>
    </row>
    <row r="164" spans="1:5" x14ac:dyDescent="0.2">
      <c r="A164" s="50">
        <v>4112</v>
      </c>
      <c r="B164" s="51" t="s">
        <v>307</v>
      </c>
      <c r="C164" s="55">
        <v>0</v>
      </c>
      <c r="D164" s="92"/>
      <c r="E164" s="49"/>
    </row>
    <row r="165" spans="1:5" x14ac:dyDescent="0.2">
      <c r="A165" s="50">
        <v>4113</v>
      </c>
      <c r="B165" s="51" t="s">
        <v>308</v>
      </c>
      <c r="C165" s="55">
        <v>0</v>
      </c>
      <c r="D165" s="92"/>
      <c r="E165" s="49"/>
    </row>
    <row r="166" spans="1:5" x14ac:dyDescent="0.2">
      <c r="A166" s="50">
        <v>4114</v>
      </c>
      <c r="B166" s="51" t="s">
        <v>309</v>
      </c>
      <c r="C166" s="55">
        <v>0</v>
      </c>
      <c r="D166" s="92"/>
      <c r="E166" s="49"/>
    </row>
    <row r="167" spans="1:5" x14ac:dyDescent="0.2">
      <c r="A167" s="50">
        <v>4115</v>
      </c>
      <c r="B167" s="51" t="s">
        <v>310</v>
      </c>
      <c r="C167" s="55">
        <v>0</v>
      </c>
      <c r="D167" s="92"/>
      <c r="E167" s="49"/>
    </row>
    <row r="168" spans="1:5" x14ac:dyDescent="0.2">
      <c r="A168" s="50">
        <v>4116</v>
      </c>
      <c r="B168" s="51" t="s">
        <v>311</v>
      </c>
      <c r="C168" s="55">
        <v>0</v>
      </c>
      <c r="D168" s="92"/>
      <c r="E168" s="49"/>
    </row>
    <row r="169" spans="1:5" x14ac:dyDescent="0.2">
      <c r="A169" s="50">
        <v>4117</v>
      </c>
      <c r="B169" s="51" t="s">
        <v>312</v>
      </c>
      <c r="C169" s="55">
        <v>0</v>
      </c>
      <c r="D169" s="92"/>
      <c r="E169" s="49"/>
    </row>
    <row r="170" spans="1:5" ht="22.5" x14ac:dyDescent="0.2">
      <c r="A170" s="50">
        <v>4118</v>
      </c>
      <c r="B170" s="52" t="s">
        <v>490</v>
      </c>
      <c r="C170" s="55">
        <v>0</v>
      </c>
      <c r="D170" s="92"/>
      <c r="E170" s="49"/>
    </row>
    <row r="171" spans="1:5" x14ac:dyDescent="0.2">
      <c r="A171" s="50">
        <v>4119</v>
      </c>
      <c r="B171" s="51" t="s">
        <v>313</v>
      </c>
      <c r="C171" s="55">
        <v>0</v>
      </c>
      <c r="D171" s="92"/>
      <c r="E171" s="49"/>
    </row>
    <row r="172" spans="1:5" x14ac:dyDescent="0.2">
      <c r="A172" s="50">
        <v>4120</v>
      </c>
      <c r="B172" s="51" t="s">
        <v>314</v>
      </c>
      <c r="C172" s="55">
        <f>SUM(C173:C177)</f>
        <v>0</v>
      </c>
      <c r="D172" s="92"/>
      <c r="E172" s="49"/>
    </row>
    <row r="173" spans="1:5" x14ac:dyDescent="0.2">
      <c r="A173" s="50">
        <v>4121</v>
      </c>
      <c r="B173" s="51" t="s">
        <v>315</v>
      </c>
      <c r="C173" s="55">
        <v>0</v>
      </c>
      <c r="D173" s="92"/>
      <c r="E173" s="49"/>
    </row>
    <row r="174" spans="1:5" x14ac:dyDescent="0.2">
      <c r="A174" s="50">
        <v>4122</v>
      </c>
      <c r="B174" s="51" t="s">
        <v>491</v>
      </c>
      <c r="C174" s="55">
        <v>0</v>
      </c>
      <c r="D174" s="92"/>
      <c r="E174" s="49"/>
    </row>
    <row r="175" spans="1:5" x14ac:dyDescent="0.2">
      <c r="A175" s="50">
        <v>4123</v>
      </c>
      <c r="B175" s="51" t="s">
        <v>316</v>
      </c>
      <c r="C175" s="55">
        <v>0</v>
      </c>
      <c r="D175" s="92"/>
      <c r="E175" s="49"/>
    </row>
    <row r="176" spans="1:5" x14ac:dyDescent="0.2">
      <c r="A176" s="50">
        <v>4124</v>
      </c>
      <c r="B176" s="51" t="s">
        <v>317</v>
      </c>
      <c r="C176" s="55">
        <v>0</v>
      </c>
      <c r="D176" s="92"/>
      <c r="E176" s="49"/>
    </row>
    <row r="177" spans="1:5" x14ac:dyDescent="0.2">
      <c r="A177" s="50">
        <v>4129</v>
      </c>
      <c r="B177" s="51" t="s">
        <v>318</v>
      </c>
      <c r="C177" s="55">
        <v>0</v>
      </c>
      <c r="D177" s="92"/>
      <c r="E177" s="49"/>
    </row>
    <row r="178" spans="1:5" x14ac:dyDescent="0.2">
      <c r="A178" s="50">
        <v>4130</v>
      </c>
      <c r="B178" s="51" t="s">
        <v>319</v>
      </c>
      <c r="C178" s="55">
        <f>SUM(C179:C180)</f>
        <v>0</v>
      </c>
      <c r="D178" s="92"/>
      <c r="E178" s="49"/>
    </row>
    <row r="179" spans="1:5" x14ac:dyDescent="0.2">
      <c r="A179" s="50">
        <v>4131</v>
      </c>
      <c r="B179" s="51" t="s">
        <v>320</v>
      </c>
      <c r="C179" s="55">
        <v>0</v>
      </c>
      <c r="D179" s="92"/>
      <c r="E179" s="49"/>
    </row>
    <row r="180" spans="1:5" ht="22.5" x14ac:dyDescent="0.2">
      <c r="A180" s="50">
        <v>4132</v>
      </c>
      <c r="B180" s="52" t="s">
        <v>492</v>
      </c>
      <c r="C180" s="55">
        <v>0</v>
      </c>
      <c r="D180" s="92"/>
      <c r="E180" s="49"/>
    </row>
    <row r="181" spans="1:5" x14ac:dyDescent="0.2">
      <c r="A181" s="50">
        <v>4140</v>
      </c>
      <c r="B181" s="51" t="s">
        <v>321</v>
      </c>
      <c r="C181" s="55">
        <f>SUM(C182:C186)</f>
        <v>0</v>
      </c>
      <c r="D181" s="92"/>
      <c r="E181" s="49"/>
    </row>
    <row r="182" spans="1:5" x14ac:dyDescent="0.2">
      <c r="A182" s="50">
        <v>4141</v>
      </c>
      <c r="B182" s="51" t="s">
        <v>322</v>
      </c>
      <c r="C182" s="55">
        <v>0</v>
      </c>
      <c r="D182" s="92"/>
      <c r="E182" s="49"/>
    </row>
    <row r="183" spans="1:5" x14ac:dyDescent="0.2">
      <c r="A183" s="50">
        <v>4143</v>
      </c>
      <c r="B183" s="51" t="s">
        <v>323</v>
      </c>
      <c r="C183" s="55">
        <v>0</v>
      </c>
      <c r="D183" s="92"/>
      <c r="E183" s="49"/>
    </row>
    <row r="184" spans="1:5" x14ac:dyDescent="0.2">
      <c r="A184" s="50">
        <v>4144</v>
      </c>
      <c r="B184" s="51" t="s">
        <v>324</v>
      </c>
      <c r="C184" s="55">
        <v>0</v>
      </c>
      <c r="D184" s="92"/>
      <c r="E184" s="49"/>
    </row>
    <row r="185" spans="1:5" ht="22.5" x14ac:dyDescent="0.2">
      <c r="A185" s="50">
        <v>4145</v>
      </c>
      <c r="B185" s="52" t="s">
        <v>493</v>
      </c>
      <c r="C185" s="55">
        <v>0</v>
      </c>
      <c r="D185" s="92"/>
      <c r="E185" s="49"/>
    </row>
    <row r="186" spans="1:5" x14ac:dyDescent="0.2">
      <c r="A186" s="50">
        <v>4149</v>
      </c>
      <c r="B186" s="51" t="s">
        <v>325</v>
      </c>
      <c r="C186" s="55">
        <v>0</v>
      </c>
      <c r="D186" s="92"/>
      <c r="E186" s="49"/>
    </row>
    <row r="187" spans="1:5" x14ac:dyDescent="0.2">
      <c r="A187" s="50">
        <v>4150</v>
      </c>
      <c r="B187" s="51" t="s">
        <v>494</v>
      </c>
      <c r="C187" s="55">
        <f>SUM(C188:C189)</f>
        <v>0</v>
      </c>
      <c r="D187" s="92"/>
      <c r="E187" s="49"/>
    </row>
    <row r="188" spans="1:5" x14ac:dyDescent="0.2">
      <c r="A188" s="50">
        <v>4151</v>
      </c>
      <c r="B188" s="51" t="s">
        <v>494</v>
      </c>
      <c r="C188" s="55">
        <v>0</v>
      </c>
      <c r="D188" s="92"/>
      <c r="E188" s="49"/>
    </row>
    <row r="189" spans="1:5" ht="22.5" x14ac:dyDescent="0.2">
      <c r="A189" s="50">
        <v>4154</v>
      </c>
      <c r="B189" s="52" t="s">
        <v>495</v>
      </c>
      <c r="C189" s="55">
        <v>0</v>
      </c>
      <c r="D189" s="92"/>
      <c r="E189" s="49"/>
    </row>
    <row r="190" spans="1:5" x14ac:dyDescent="0.2">
      <c r="A190" s="50">
        <v>4160</v>
      </c>
      <c r="B190" s="51" t="s">
        <v>496</v>
      </c>
      <c r="C190" s="55">
        <f>SUM(C191:C198)</f>
        <v>0</v>
      </c>
      <c r="D190" s="92"/>
      <c r="E190" s="49"/>
    </row>
    <row r="191" spans="1:5" x14ac:dyDescent="0.2">
      <c r="A191" s="50">
        <v>4161</v>
      </c>
      <c r="B191" s="51" t="s">
        <v>326</v>
      </c>
      <c r="C191" s="55">
        <v>0</v>
      </c>
      <c r="D191" s="92"/>
      <c r="E191" s="49"/>
    </row>
    <row r="192" spans="1:5" x14ac:dyDescent="0.2">
      <c r="A192" s="50">
        <v>4162</v>
      </c>
      <c r="B192" s="51" t="s">
        <v>327</v>
      </c>
      <c r="C192" s="55">
        <v>0</v>
      </c>
      <c r="D192" s="92"/>
      <c r="E192" s="49"/>
    </row>
    <row r="193" spans="1:5" x14ac:dyDescent="0.2">
      <c r="A193" s="50">
        <v>4163</v>
      </c>
      <c r="B193" s="51" t="s">
        <v>328</v>
      </c>
      <c r="C193" s="55">
        <v>0</v>
      </c>
      <c r="D193" s="92"/>
      <c r="E193" s="49"/>
    </row>
    <row r="194" spans="1:5" x14ac:dyDescent="0.2">
      <c r="A194" s="50">
        <v>4164</v>
      </c>
      <c r="B194" s="51" t="s">
        <v>329</v>
      </c>
      <c r="C194" s="55">
        <v>0</v>
      </c>
      <c r="D194" s="92"/>
      <c r="E194" s="49"/>
    </row>
    <row r="195" spans="1:5" x14ac:dyDescent="0.2">
      <c r="A195" s="50">
        <v>4165</v>
      </c>
      <c r="B195" s="51" t="s">
        <v>330</v>
      </c>
      <c r="C195" s="55">
        <v>0</v>
      </c>
      <c r="D195" s="92"/>
      <c r="E195" s="49"/>
    </row>
    <row r="196" spans="1:5" ht="22.5" x14ac:dyDescent="0.2">
      <c r="A196" s="50">
        <v>4166</v>
      </c>
      <c r="B196" s="52" t="s">
        <v>497</v>
      </c>
      <c r="C196" s="55">
        <v>0</v>
      </c>
      <c r="D196" s="92"/>
      <c r="E196" s="49"/>
    </row>
    <row r="197" spans="1:5" x14ac:dyDescent="0.2">
      <c r="A197" s="50">
        <v>4168</v>
      </c>
      <c r="B197" s="51" t="s">
        <v>331</v>
      </c>
      <c r="C197" s="55">
        <v>0</v>
      </c>
      <c r="D197" s="92"/>
      <c r="E197" s="49"/>
    </row>
    <row r="198" spans="1:5" x14ac:dyDescent="0.2">
      <c r="A198" s="50">
        <v>4169</v>
      </c>
      <c r="B198" s="51" t="s">
        <v>332</v>
      </c>
      <c r="C198" s="55">
        <v>0</v>
      </c>
      <c r="D198" s="92"/>
      <c r="E198" s="49"/>
    </row>
    <row r="199" spans="1:5" x14ac:dyDescent="0.2">
      <c r="A199" s="50">
        <v>4170</v>
      </c>
      <c r="B199" s="51" t="s">
        <v>600</v>
      </c>
      <c r="C199" s="55">
        <f>SUM(C200:C207)</f>
        <v>28259401.969999999</v>
      </c>
      <c r="D199" s="92"/>
      <c r="E199" s="49"/>
    </row>
    <row r="200" spans="1:5" x14ac:dyDescent="0.2">
      <c r="A200" s="50">
        <v>4171</v>
      </c>
      <c r="B200" s="53" t="s">
        <v>498</v>
      </c>
      <c r="C200" s="55">
        <v>0</v>
      </c>
      <c r="D200" s="92"/>
      <c r="E200" s="49"/>
    </row>
    <row r="201" spans="1:5" x14ac:dyDescent="0.2">
      <c r="A201" s="50">
        <v>4172</v>
      </c>
      <c r="B201" s="51" t="s">
        <v>499</v>
      </c>
      <c r="C201" s="55">
        <v>0</v>
      </c>
      <c r="D201" s="92"/>
      <c r="E201" s="49"/>
    </row>
    <row r="202" spans="1:5" ht="22.5" x14ac:dyDescent="0.2">
      <c r="A202" s="50">
        <v>4173</v>
      </c>
      <c r="B202" s="52" t="s">
        <v>500</v>
      </c>
      <c r="C202" s="55">
        <v>28259401.969999999</v>
      </c>
      <c r="D202" s="92"/>
      <c r="E202" s="49"/>
    </row>
    <row r="203" spans="1:5" ht="22.5" x14ac:dyDescent="0.2">
      <c r="A203" s="50">
        <v>4174</v>
      </c>
      <c r="B203" s="52" t="s">
        <v>501</v>
      </c>
      <c r="C203" s="55">
        <v>0</v>
      </c>
      <c r="D203" s="92"/>
      <c r="E203" s="49"/>
    </row>
    <row r="204" spans="1:5" ht="22.5" x14ac:dyDescent="0.2">
      <c r="A204" s="50">
        <v>4175</v>
      </c>
      <c r="B204" s="52" t="s">
        <v>502</v>
      </c>
      <c r="C204" s="55">
        <v>0</v>
      </c>
      <c r="D204" s="92"/>
      <c r="E204" s="49"/>
    </row>
    <row r="205" spans="1:5" ht="22.5" x14ac:dyDescent="0.2">
      <c r="A205" s="50">
        <v>4176</v>
      </c>
      <c r="B205" s="52" t="s">
        <v>503</v>
      </c>
      <c r="C205" s="55">
        <v>0</v>
      </c>
      <c r="D205" s="92"/>
      <c r="E205" s="49"/>
    </row>
    <row r="206" spans="1:5" ht="22.5" x14ac:dyDescent="0.2">
      <c r="A206" s="50">
        <v>4177</v>
      </c>
      <c r="B206" s="52" t="s">
        <v>504</v>
      </c>
      <c r="C206" s="55">
        <v>0</v>
      </c>
      <c r="D206" s="92"/>
      <c r="E206" s="49"/>
    </row>
    <row r="207" spans="1:5" ht="22.5" x14ac:dyDescent="0.2">
      <c r="A207" s="50">
        <v>4178</v>
      </c>
      <c r="B207" s="52" t="s">
        <v>505</v>
      </c>
      <c r="C207" s="55">
        <v>0</v>
      </c>
      <c r="D207" s="92"/>
      <c r="E207" s="49"/>
    </row>
    <row r="208" spans="1:5" x14ac:dyDescent="0.2">
      <c r="A208" s="50"/>
      <c r="B208" s="52"/>
      <c r="C208" s="55"/>
      <c r="D208" s="92"/>
      <c r="E208" s="49"/>
    </row>
    <row r="209" spans="1:6" x14ac:dyDescent="0.2">
      <c r="A209" s="96" t="s">
        <v>566</v>
      </c>
      <c r="B209" s="96"/>
      <c r="C209" s="96"/>
      <c r="D209" s="96"/>
      <c r="E209" s="96"/>
    </row>
    <row r="210" spans="1:6" x14ac:dyDescent="0.2">
      <c r="A210" s="48" t="s">
        <v>144</v>
      </c>
      <c r="B210" s="48" t="s">
        <v>141</v>
      </c>
      <c r="C210" s="48" t="s">
        <v>142</v>
      </c>
      <c r="D210" s="48" t="s">
        <v>303</v>
      </c>
      <c r="E210" s="48"/>
    </row>
    <row r="211" spans="1:6" ht="33.75" x14ac:dyDescent="0.2">
      <c r="A211" s="50">
        <v>4200</v>
      </c>
      <c r="B211" s="52" t="s">
        <v>506</v>
      </c>
      <c r="C211" s="55">
        <f>+C212+C218</f>
        <v>85332351.780000001</v>
      </c>
      <c r="D211" s="92"/>
      <c r="E211" s="49"/>
      <c r="F211" s="24"/>
    </row>
    <row r="212" spans="1:6" ht="22.5" x14ac:dyDescent="0.2">
      <c r="A212" s="50">
        <v>4210</v>
      </c>
      <c r="B212" s="52" t="s">
        <v>507</v>
      </c>
      <c r="C212" s="55">
        <f>SUM(C213:C217)</f>
        <v>34674707.530000001</v>
      </c>
      <c r="D212" s="92"/>
      <c r="E212" s="49"/>
      <c r="F212" s="24"/>
    </row>
    <row r="213" spans="1:6" x14ac:dyDescent="0.2">
      <c r="A213" s="50">
        <v>4211</v>
      </c>
      <c r="B213" s="51" t="s">
        <v>333</v>
      </c>
      <c r="C213" s="55">
        <v>0</v>
      </c>
      <c r="D213" s="92"/>
      <c r="E213" s="49"/>
    </row>
    <row r="214" spans="1:6" x14ac:dyDescent="0.2">
      <c r="A214" s="50">
        <v>4212</v>
      </c>
      <c r="B214" s="51" t="s">
        <v>334</v>
      </c>
      <c r="C214" s="55">
        <v>0</v>
      </c>
      <c r="D214" s="92"/>
      <c r="E214" s="49"/>
    </row>
    <row r="215" spans="1:6" x14ac:dyDescent="0.2">
      <c r="A215" s="50">
        <v>4213</v>
      </c>
      <c r="B215" s="51" t="s">
        <v>335</v>
      </c>
      <c r="C215" s="55">
        <v>34674707.530000001</v>
      </c>
      <c r="D215" s="92"/>
      <c r="E215" s="49"/>
    </row>
    <row r="216" spans="1:6" x14ac:dyDescent="0.2">
      <c r="A216" s="50">
        <v>4214</v>
      </c>
      <c r="B216" s="51" t="s">
        <v>508</v>
      </c>
      <c r="C216" s="55">
        <v>0</v>
      </c>
      <c r="D216" s="92"/>
      <c r="E216" s="49"/>
    </row>
    <row r="217" spans="1:6" x14ac:dyDescent="0.2">
      <c r="A217" s="50">
        <v>4215</v>
      </c>
      <c r="B217" s="51" t="s">
        <v>509</v>
      </c>
      <c r="C217" s="55">
        <v>0</v>
      </c>
      <c r="D217" s="92"/>
      <c r="E217" s="49"/>
    </row>
    <row r="218" spans="1:6" x14ac:dyDescent="0.2">
      <c r="A218" s="50">
        <v>4220</v>
      </c>
      <c r="B218" s="51" t="s">
        <v>336</v>
      </c>
      <c r="C218" s="55">
        <f>SUM(C219:C222)</f>
        <v>50657644.25</v>
      </c>
      <c r="D218" s="92"/>
      <c r="E218" s="49"/>
    </row>
    <row r="219" spans="1:6" x14ac:dyDescent="0.2">
      <c r="A219" s="50">
        <v>4221</v>
      </c>
      <c r="B219" s="51" t="s">
        <v>337</v>
      </c>
      <c r="C219" s="55">
        <v>50657644.25</v>
      </c>
      <c r="D219" s="92"/>
      <c r="E219" s="49"/>
    </row>
    <row r="220" spans="1:6" x14ac:dyDescent="0.2">
      <c r="A220" s="50">
        <v>4223</v>
      </c>
      <c r="B220" s="51" t="s">
        <v>338</v>
      </c>
      <c r="C220" s="55">
        <v>0</v>
      </c>
      <c r="D220" s="92"/>
      <c r="E220" s="49"/>
    </row>
    <row r="221" spans="1:6" x14ac:dyDescent="0.2">
      <c r="A221" s="50">
        <v>4225</v>
      </c>
      <c r="B221" s="51" t="s">
        <v>340</v>
      </c>
      <c r="C221" s="55">
        <v>0</v>
      </c>
      <c r="D221" s="92"/>
      <c r="E221" s="49"/>
    </row>
    <row r="222" spans="1:6" x14ac:dyDescent="0.2">
      <c r="A222" s="50">
        <v>4227</v>
      </c>
      <c r="B222" s="51" t="s">
        <v>510</v>
      </c>
      <c r="C222" s="55">
        <v>0</v>
      </c>
      <c r="D222" s="92"/>
      <c r="E222" s="49"/>
    </row>
    <row r="223" spans="1:6" x14ac:dyDescent="0.2">
      <c r="A223" s="49"/>
      <c r="B223" s="49"/>
      <c r="C223" s="49"/>
      <c r="D223" s="49"/>
      <c r="E223" s="49"/>
    </row>
    <row r="224" spans="1:6" x14ac:dyDescent="0.2">
      <c r="A224" s="96" t="s">
        <v>574</v>
      </c>
      <c r="B224" s="96"/>
      <c r="C224" s="96"/>
      <c r="D224" s="96"/>
      <c r="E224" s="96"/>
    </row>
    <row r="225" spans="1:5" x14ac:dyDescent="0.2">
      <c r="A225" s="48" t="s">
        <v>144</v>
      </c>
      <c r="B225" s="48" t="s">
        <v>141</v>
      </c>
      <c r="C225" s="48" t="s">
        <v>142</v>
      </c>
      <c r="D225" s="48" t="s">
        <v>145</v>
      </c>
      <c r="E225" s="48" t="s">
        <v>205</v>
      </c>
    </row>
    <row r="226" spans="1:5" x14ac:dyDescent="0.2">
      <c r="A226" s="54">
        <v>4300</v>
      </c>
      <c r="B226" s="51" t="s">
        <v>341</v>
      </c>
      <c r="C226" s="55">
        <f>C227+C230+C236+C238+C240</f>
        <v>4029528.37</v>
      </c>
      <c r="D226" s="56"/>
      <c r="E226" s="56"/>
    </row>
    <row r="227" spans="1:5" x14ac:dyDescent="0.2">
      <c r="A227" s="54">
        <v>4310</v>
      </c>
      <c r="B227" s="51" t="s">
        <v>342</v>
      </c>
      <c r="C227" s="55">
        <f>SUM(C228:C229)</f>
        <v>0</v>
      </c>
      <c r="D227" s="56"/>
      <c r="E227" s="56"/>
    </row>
    <row r="228" spans="1:5" x14ac:dyDescent="0.2">
      <c r="A228" s="54">
        <v>4311</v>
      </c>
      <c r="B228" s="51" t="s">
        <v>511</v>
      </c>
      <c r="C228" s="55">
        <v>0</v>
      </c>
      <c r="D228" s="56"/>
      <c r="E228" s="56"/>
    </row>
    <row r="229" spans="1:5" x14ac:dyDescent="0.2">
      <c r="A229" s="54">
        <v>4319</v>
      </c>
      <c r="B229" s="51" t="s">
        <v>343</v>
      </c>
      <c r="C229" s="55">
        <v>0</v>
      </c>
      <c r="D229" s="56"/>
      <c r="E229" s="56"/>
    </row>
    <row r="230" spans="1:5" x14ac:dyDescent="0.2">
      <c r="A230" s="54">
        <v>4320</v>
      </c>
      <c r="B230" s="51" t="s">
        <v>344</v>
      </c>
      <c r="C230" s="55">
        <f>SUM(C231:C235)</f>
        <v>0</v>
      </c>
      <c r="D230" s="56"/>
      <c r="E230" s="56"/>
    </row>
    <row r="231" spans="1:5" x14ac:dyDescent="0.2">
      <c r="A231" s="54">
        <v>4321</v>
      </c>
      <c r="B231" s="51" t="s">
        <v>345</v>
      </c>
      <c r="C231" s="55">
        <v>0</v>
      </c>
      <c r="D231" s="56"/>
      <c r="E231" s="56"/>
    </row>
    <row r="232" spans="1:5" x14ac:dyDescent="0.2">
      <c r="A232" s="54">
        <v>4322</v>
      </c>
      <c r="B232" s="51" t="s">
        <v>346</v>
      </c>
      <c r="C232" s="55">
        <v>0</v>
      </c>
      <c r="D232" s="56"/>
      <c r="E232" s="56"/>
    </row>
    <row r="233" spans="1:5" x14ac:dyDescent="0.2">
      <c r="A233" s="54">
        <v>4323</v>
      </c>
      <c r="B233" s="51" t="s">
        <v>347</v>
      </c>
      <c r="C233" s="55">
        <v>0</v>
      </c>
      <c r="D233" s="56"/>
      <c r="E233" s="56"/>
    </row>
    <row r="234" spans="1:5" x14ac:dyDescent="0.2">
      <c r="A234" s="54">
        <v>4324</v>
      </c>
      <c r="B234" s="51" t="s">
        <v>348</v>
      </c>
      <c r="C234" s="55">
        <v>0</v>
      </c>
      <c r="D234" s="56"/>
      <c r="E234" s="56"/>
    </row>
    <row r="235" spans="1:5" x14ac:dyDescent="0.2">
      <c r="A235" s="54">
        <v>4325</v>
      </c>
      <c r="B235" s="51" t="s">
        <v>349</v>
      </c>
      <c r="C235" s="55">
        <v>0</v>
      </c>
      <c r="D235" s="56"/>
      <c r="E235" s="56"/>
    </row>
    <row r="236" spans="1:5" x14ac:dyDescent="0.2">
      <c r="A236" s="54">
        <v>4330</v>
      </c>
      <c r="B236" s="51" t="s">
        <v>350</v>
      </c>
      <c r="C236" s="55">
        <f>SUM(C237)</f>
        <v>0</v>
      </c>
      <c r="D236" s="56"/>
      <c r="E236" s="56"/>
    </row>
    <row r="237" spans="1:5" x14ac:dyDescent="0.2">
      <c r="A237" s="54">
        <v>4331</v>
      </c>
      <c r="B237" s="51" t="s">
        <v>350</v>
      </c>
      <c r="C237" s="55">
        <v>0</v>
      </c>
      <c r="D237" s="56"/>
      <c r="E237" s="56"/>
    </row>
    <row r="238" spans="1:5" x14ac:dyDescent="0.2">
      <c r="A238" s="54">
        <v>4340</v>
      </c>
      <c r="B238" s="51" t="s">
        <v>351</v>
      </c>
      <c r="C238" s="55">
        <f>SUM(C239)</f>
        <v>0</v>
      </c>
      <c r="D238" s="56"/>
      <c r="E238" s="56"/>
    </row>
    <row r="239" spans="1:5" x14ac:dyDescent="0.2">
      <c r="A239" s="54">
        <v>4341</v>
      </c>
      <c r="B239" s="51" t="s">
        <v>351</v>
      </c>
      <c r="C239" s="55">
        <v>0</v>
      </c>
      <c r="D239" s="56"/>
      <c r="E239" s="56"/>
    </row>
    <row r="240" spans="1:5" x14ac:dyDescent="0.2">
      <c r="A240" s="54">
        <v>4390</v>
      </c>
      <c r="B240" s="51" t="s">
        <v>352</v>
      </c>
      <c r="C240" s="55">
        <f>SUM(C241:C247)</f>
        <v>4029528.37</v>
      </c>
      <c r="D240" s="56"/>
      <c r="E240" s="56"/>
    </row>
    <row r="241" spans="1:6" x14ac:dyDescent="0.2">
      <c r="A241" s="54">
        <v>4392</v>
      </c>
      <c r="B241" s="51" t="s">
        <v>353</v>
      </c>
      <c r="C241" s="55">
        <v>0</v>
      </c>
      <c r="D241" s="56"/>
      <c r="E241" s="56"/>
    </row>
    <row r="242" spans="1:6" x14ac:dyDescent="0.2">
      <c r="A242" s="54">
        <v>4393</v>
      </c>
      <c r="B242" s="51" t="s">
        <v>512</v>
      </c>
      <c r="C242" s="55">
        <v>0</v>
      </c>
      <c r="D242" s="56"/>
      <c r="E242" s="56"/>
    </row>
    <row r="243" spans="1:6" x14ac:dyDescent="0.2">
      <c r="A243" s="54">
        <v>4394</v>
      </c>
      <c r="B243" s="51" t="s">
        <v>354</v>
      </c>
      <c r="C243" s="55">
        <v>0</v>
      </c>
      <c r="D243" s="56"/>
      <c r="E243" s="56"/>
    </row>
    <row r="244" spans="1:6" x14ac:dyDescent="0.2">
      <c r="A244" s="54">
        <v>4395</v>
      </c>
      <c r="B244" s="51" t="s">
        <v>355</v>
      </c>
      <c r="C244" s="55">
        <v>0</v>
      </c>
      <c r="D244" s="56"/>
      <c r="E244" s="56"/>
    </row>
    <row r="245" spans="1:6" x14ac:dyDescent="0.2">
      <c r="A245" s="54">
        <v>4396</v>
      </c>
      <c r="B245" s="51" t="s">
        <v>356</v>
      </c>
      <c r="C245" s="55">
        <v>0</v>
      </c>
      <c r="D245" s="56"/>
      <c r="E245" s="56"/>
    </row>
    <row r="246" spans="1:6" x14ac:dyDescent="0.2">
      <c r="A246" s="54">
        <v>4397</v>
      </c>
      <c r="B246" s="51" t="s">
        <v>513</v>
      </c>
      <c r="C246" s="55">
        <v>0</v>
      </c>
      <c r="D246" s="56"/>
      <c r="E246" s="56"/>
    </row>
    <row r="247" spans="1:6" x14ac:dyDescent="0.2">
      <c r="A247" s="54">
        <v>4399</v>
      </c>
      <c r="B247" s="51" t="s">
        <v>352</v>
      </c>
      <c r="C247" s="55">
        <v>4029528.37</v>
      </c>
      <c r="D247" s="56"/>
      <c r="E247" s="56"/>
    </row>
    <row r="248" spans="1:6" x14ac:dyDescent="0.2">
      <c r="A248" s="49"/>
      <c r="B248" s="49"/>
      <c r="C248" s="49"/>
      <c r="D248" s="49"/>
      <c r="E248" s="49"/>
    </row>
    <row r="249" spans="1:6" x14ac:dyDescent="0.2">
      <c r="A249" s="96" t="s">
        <v>568</v>
      </c>
      <c r="B249" s="96"/>
      <c r="C249" s="96"/>
      <c r="D249" s="96"/>
      <c r="E249" s="96"/>
    </row>
    <row r="250" spans="1:6" x14ac:dyDescent="0.2">
      <c r="A250" s="48" t="s">
        <v>144</v>
      </c>
      <c r="B250" s="48" t="s">
        <v>141</v>
      </c>
      <c r="C250" s="48" t="s">
        <v>142</v>
      </c>
      <c r="D250" s="48" t="s">
        <v>357</v>
      </c>
      <c r="E250" s="48" t="s">
        <v>205</v>
      </c>
    </row>
    <row r="251" spans="1:6" x14ac:dyDescent="0.2">
      <c r="A251" s="54">
        <v>5000</v>
      </c>
      <c r="B251" s="51" t="s">
        <v>358</v>
      </c>
      <c r="C251" s="55">
        <v>92097353.100000009</v>
      </c>
      <c r="D251" s="57">
        <v>1</v>
      </c>
      <c r="E251" s="56"/>
      <c r="F251" s="24"/>
    </row>
    <row r="252" spans="1:6" x14ac:dyDescent="0.2">
      <c r="A252" s="54">
        <v>5100</v>
      </c>
      <c r="B252" s="51" t="s">
        <v>359</v>
      </c>
      <c r="C252" s="55">
        <v>91112926.810000002</v>
      </c>
      <c r="D252" s="57">
        <v>0.9893110251612649</v>
      </c>
      <c r="E252" s="56"/>
    </row>
    <row r="253" spans="1:6" x14ac:dyDescent="0.2">
      <c r="A253" s="54">
        <v>5110</v>
      </c>
      <c r="B253" s="51" t="s">
        <v>360</v>
      </c>
      <c r="C253" s="55">
        <v>73752321.969999999</v>
      </c>
      <c r="D253" s="57">
        <v>0.80080826959184337</v>
      </c>
      <c r="E253" s="56"/>
    </row>
    <row r="254" spans="1:6" x14ac:dyDescent="0.2">
      <c r="A254" s="54">
        <v>5111</v>
      </c>
      <c r="B254" s="51" t="s">
        <v>361</v>
      </c>
      <c r="C254" s="55">
        <v>18082927.109999999</v>
      </c>
      <c r="D254" s="57">
        <v>0.19634578520802243</v>
      </c>
      <c r="E254" s="56"/>
    </row>
    <row r="255" spans="1:6" x14ac:dyDescent="0.2">
      <c r="A255" s="54">
        <v>5112</v>
      </c>
      <c r="B255" s="51" t="s">
        <v>362</v>
      </c>
      <c r="C255" s="55">
        <v>26914755.32</v>
      </c>
      <c r="D255" s="57">
        <v>0.2922424414388517</v>
      </c>
      <c r="E255" s="56"/>
    </row>
    <row r="256" spans="1:6" x14ac:dyDescent="0.2">
      <c r="A256" s="54">
        <v>5113</v>
      </c>
      <c r="B256" s="51" t="s">
        <v>363</v>
      </c>
      <c r="C256" s="55">
        <v>1315788.29</v>
      </c>
      <c r="D256" s="57">
        <v>1.4286928404677463E-2</v>
      </c>
      <c r="E256" s="56"/>
    </row>
    <row r="257" spans="1:5" x14ac:dyDescent="0.2">
      <c r="A257" s="54">
        <v>5114</v>
      </c>
      <c r="B257" s="51" t="s">
        <v>364</v>
      </c>
      <c r="C257" s="55">
        <v>11285453.789999999</v>
      </c>
      <c r="D257" s="57">
        <v>0.12253830767260127</v>
      </c>
      <c r="E257" s="56"/>
    </row>
    <row r="258" spans="1:5" x14ac:dyDescent="0.2">
      <c r="A258" s="54">
        <v>5115</v>
      </c>
      <c r="B258" s="51" t="s">
        <v>365</v>
      </c>
      <c r="C258" s="55">
        <v>16153397.460000001</v>
      </c>
      <c r="D258" s="57">
        <v>0.17539480686769052</v>
      </c>
      <c r="E258" s="56"/>
    </row>
    <row r="259" spans="1:5" x14ac:dyDescent="0.2">
      <c r="A259" s="54">
        <v>5116</v>
      </c>
      <c r="B259" s="51" t="s">
        <v>366</v>
      </c>
      <c r="C259" s="55">
        <v>0</v>
      </c>
      <c r="D259" s="57">
        <v>0</v>
      </c>
      <c r="E259" s="56"/>
    </row>
    <row r="260" spans="1:5" x14ac:dyDescent="0.2">
      <c r="A260" s="54">
        <v>5120</v>
      </c>
      <c r="B260" s="51" t="s">
        <v>367</v>
      </c>
      <c r="C260" s="55">
        <v>1266235</v>
      </c>
      <c r="D260" s="57">
        <v>1.3748875047745536E-2</v>
      </c>
      <c r="E260" s="56"/>
    </row>
    <row r="261" spans="1:5" x14ac:dyDescent="0.2">
      <c r="A261" s="54">
        <v>5121</v>
      </c>
      <c r="B261" s="51" t="s">
        <v>368</v>
      </c>
      <c r="C261" s="55">
        <v>713331.79</v>
      </c>
      <c r="D261" s="57">
        <v>7.7454103292790505E-3</v>
      </c>
      <c r="E261" s="56"/>
    </row>
    <row r="262" spans="1:5" x14ac:dyDescent="0.2">
      <c r="A262" s="54">
        <v>5122</v>
      </c>
      <c r="B262" s="51" t="s">
        <v>369</v>
      </c>
      <c r="C262" s="55">
        <v>71312.600000000006</v>
      </c>
      <c r="D262" s="57">
        <v>7.7431758459516466E-4</v>
      </c>
      <c r="E262" s="56"/>
    </row>
    <row r="263" spans="1:5" x14ac:dyDescent="0.2">
      <c r="A263" s="54">
        <v>5123</v>
      </c>
      <c r="B263" s="51" t="s">
        <v>370</v>
      </c>
      <c r="C263" s="55">
        <v>48966.64</v>
      </c>
      <c r="D263" s="57">
        <v>5.3168346702463481E-4</v>
      </c>
      <c r="E263" s="56"/>
    </row>
    <row r="264" spans="1:5" x14ac:dyDescent="0.2">
      <c r="A264" s="54">
        <v>5124</v>
      </c>
      <c r="B264" s="51" t="s">
        <v>371</v>
      </c>
      <c r="C264" s="55">
        <v>40107.949999999997</v>
      </c>
      <c r="D264" s="57">
        <v>4.3549514345380238E-4</v>
      </c>
      <c r="E264" s="56"/>
    </row>
    <row r="265" spans="1:5" x14ac:dyDescent="0.2">
      <c r="A265" s="54">
        <v>5125</v>
      </c>
      <c r="B265" s="51" t="s">
        <v>372</v>
      </c>
      <c r="C265" s="55">
        <v>14092.71</v>
      </c>
      <c r="D265" s="57">
        <v>1.5301970714291893E-4</v>
      </c>
      <c r="E265" s="56"/>
    </row>
    <row r="266" spans="1:5" x14ac:dyDescent="0.2">
      <c r="A266" s="54">
        <v>5126</v>
      </c>
      <c r="B266" s="51" t="s">
        <v>373</v>
      </c>
      <c r="C266" s="55">
        <v>298501.53000000003</v>
      </c>
      <c r="D266" s="57">
        <v>3.2411521064659131E-3</v>
      </c>
      <c r="E266" s="56"/>
    </row>
    <row r="267" spans="1:5" x14ac:dyDescent="0.2">
      <c r="A267" s="54">
        <v>5127</v>
      </c>
      <c r="B267" s="51" t="s">
        <v>374</v>
      </c>
      <c r="C267" s="55">
        <v>6781.52</v>
      </c>
      <c r="D267" s="57">
        <v>7.363425518469108E-5</v>
      </c>
      <c r="E267" s="56"/>
    </row>
    <row r="268" spans="1:5" x14ac:dyDescent="0.2">
      <c r="A268" s="54">
        <v>5128</v>
      </c>
      <c r="B268" s="51" t="s">
        <v>375</v>
      </c>
      <c r="C268" s="55">
        <v>0</v>
      </c>
      <c r="D268" s="57">
        <v>0</v>
      </c>
      <c r="E268" s="56"/>
    </row>
    <row r="269" spans="1:5" x14ac:dyDescent="0.2">
      <c r="A269" s="54">
        <v>5129</v>
      </c>
      <c r="B269" s="51" t="s">
        <v>376</v>
      </c>
      <c r="C269" s="55">
        <v>73140.259999999995</v>
      </c>
      <c r="D269" s="57">
        <v>7.9416245459936017E-4</v>
      </c>
      <c r="E269" s="56"/>
    </row>
    <row r="270" spans="1:5" x14ac:dyDescent="0.2">
      <c r="A270" s="54">
        <v>5130</v>
      </c>
      <c r="B270" s="51" t="s">
        <v>377</v>
      </c>
      <c r="C270" s="55">
        <v>16094369.84</v>
      </c>
      <c r="D270" s="57">
        <v>0.1747538805216759</v>
      </c>
      <c r="E270" s="56"/>
    </row>
    <row r="271" spans="1:5" x14ac:dyDescent="0.2">
      <c r="A271" s="54">
        <v>5131</v>
      </c>
      <c r="B271" s="51" t="s">
        <v>378</v>
      </c>
      <c r="C271" s="55">
        <v>2932389.33</v>
      </c>
      <c r="D271" s="57">
        <v>3.1840104316743931E-2</v>
      </c>
      <c r="E271" s="56"/>
    </row>
    <row r="272" spans="1:5" x14ac:dyDescent="0.2">
      <c r="A272" s="54">
        <v>5132</v>
      </c>
      <c r="B272" s="51" t="s">
        <v>379</v>
      </c>
      <c r="C272" s="55">
        <v>748444.82</v>
      </c>
      <c r="D272" s="57">
        <v>8.1266702549782598E-3</v>
      </c>
      <c r="E272" s="56"/>
    </row>
    <row r="273" spans="1:5" x14ac:dyDescent="0.2">
      <c r="A273" s="54">
        <v>5133</v>
      </c>
      <c r="B273" s="51" t="s">
        <v>380</v>
      </c>
      <c r="C273" s="55">
        <v>2416792.5299999998</v>
      </c>
      <c r="D273" s="57">
        <v>2.6241715409299853E-2</v>
      </c>
      <c r="E273" s="56"/>
    </row>
    <row r="274" spans="1:5" x14ac:dyDescent="0.2">
      <c r="A274" s="54">
        <v>5134</v>
      </c>
      <c r="B274" s="51" t="s">
        <v>381</v>
      </c>
      <c r="C274" s="55">
        <v>110196.71</v>
      </c>
      <c r="D274" s="57">
        <v>1.1965241811059172E-3</v>
      </c>
      <c r="E274" s="56"/>
    </row>
    <row r="275" spans="1:5" x14ac:dyDescent="0.2">
      <c r="A275" s="54">
        <v>5135</v>
      </c>
      <c r="B275" s="51" t="s">
        <v>382</v>
      </c>
      <c r="C275" s="55">
        <v>5000708.59</v>
      </c>
      <c r="D275" s="57">
        <v>5.4298070701013439E-2</v>
      </c>
      <c r="E275" s="56"/>
    </row>
    <row r="276" spans="1:5" x14ac:dyDescent="0.2">
      <c r="A276" s="54">
        <v>5136</v>
      </c>
      <c r="B276" s="51" t="s">
        <v>383</v>
      </c>
      <c r="C276" s="55">
        <v>19120</v>
      </c>
      <c r="D276" s="57">
        <v>2.0760640079676729E-4</v>
      </c>
      <c r="E276" s="56"/>
    </row>
    <row r="277" spans="1:5" x14ac:dyDescent="0.2">
      <c r="A277" s="54">
        <v>5137</v>
      </c>
      <c r="B277" s="51" t="s">
        <v>384</v>
      </c>
      <c r="C277" s="55">
        <v>121373.3</v>
      </c>
      <c r="D277" s="57">
        <v>1.3178804375432152E-3</v>
      </c>
      <c r="E277" s="56"/>
    </row>
    <row r="278" spans="1:5" x14ac:dyDescent="0.2">
      <c r="A278" s="54">
        <v>5138</v>
      </c>
      <c r="B278" s="51" t="s">
        <v>385</v>
      </c>
      <c r="C278" s="55">
        <v>3053904.02</v>
      </c>
      <c r="D278" s="57">
        <v>3.3159519977561655E-2</v>
      </c>
      <c r="E278" s="56"/>
    </row>
    <row r="279" spans="1:5" x14ac:dyDescent="0.2">
      <c r="A279" s="54">
        <v>5139</v>
      </c>
      <c r="B279" s="51" t="s">
        <v>386</v>
      </c>
      <c r="C279" s="55">
        <v>1691440.54</v>
      </c>
      <c r="D279" s="57">
        <v>1.8365788842632871E-2</v>
      </c>
      <c r="E279" s="56"/>
    </row>
    <row r="280" spans="1:5" x14ac:dyDescent="0.2">
      <c r="A280" s="54">
        <v>5200</v>
      </c>
      <c r="B280" s="51" t="s">
        <v>387</v>
      </c>
      <c r="C280" s="55">
        <v>984426.59</v>
      </c>
      <c r="D280" s="57">
        <v>1.0688978096157683E-2</v>
      </c>
      <c r="E280" s="56"/>
    </row>
    <row r="281" spans="1:5" x14ac:dyDescent="0.2">
      <c r="A281" s="54">
        <v>5210</v>
      </c>
      <c r="B281" s="51" t="s">
        <v>388</v>
      </c>
      <c r="C281" s="55">
        <v>0</v>
      </c>
      <c r="D281" s="57">
        <v>0</v>
      </c>
      <c r="E281" s="56"/>
    </row>
    <row r="282" spans="1:5" x14ac:dyDescent="0.2">
      <c r="A282" s="54">
        <v>5211</v>
      </c>
      <c r="B282" s="51" t="s">
        <v>389</v>
      </c>
      <c r="C282" s="55">
        <v>0</v>
      </c>
      <c r="D282" s="57">
        <v>0</v>
      </c>
      <c r="E282" s="56"/>
    </row>
    <row r="283" spans="1:5" x14ac:dyDescent="0.2">
      <c r="A283" s="54">
        <v>5212</v>
      </c>
      <c r="B283" s="51" t="s">
        <v>390</v>
      </c>
      <c r="C283" s="55">
        <v>0</v>
      </c>
      <c r="D283" s="57">
        <v>0</v>
      </c>
      <c r="E283" s="56"/>
    </row>
    <row r="284" spans="1:5" x14ac:dyDescent="0.2">
      <c r="A284" s="54">
        <v>5220</v>
      </c>
      <c r="B284" s="51" t="s">
        <v>391</v>
      </c>
      <c r="C284" s="55">
        <v>0</v>
      </c>
      <c r="D284" s="57">
        <v>0</v>
      </c>
      <c r="E284" s="56"/>
    </row>
    <row r="285" spans="1:5" x14ac:dyDescent="0.2">
      <c r="A285" s="54">
        <v>5221</v>
      </c>
      <c r="B285" s="51" t="s">
        <v>392</v>
      </c>
      <c r="C285" s="55">
        <v>0</v>
      </c>
      <c r="D285" s="57">
        <v>0</v>
      </c>
      <c r="E285" s="56"/>
    </row>
    <row r="286" spans="1:5" x14ac:dyDescent="0.2">
      <c r="A286" s="54">
        <v>5222</v>
      </c>
      <c r="B286" s="51" t="s">
        <v>393</v>
      </c>
      <c r="C286" s="55">
        <v>0</v>
      </c>
      <c r="D286" s="57">
        <v>0</v>
      </c>
      <c r="E286" s="56"/>
    </row>
    <row r="287" spans="1:5" x14ac:dyDescent="0.2">
      <c r="A287" s="54">
        <v>5230</v>
      </c>
      <c r="B287" s="51" t="s">
        <v>338</v>
      </c>
      <c r="C287" s="55">
        <v>0</v>
      </c>
      <c r="D287" s="57">
        <v>0</v>
      </c>
      <c r="E287" s="56"/>
    </row>
    <row r="288" spans="1:5" x14ac:dyDescent="0.2">
      <c r="A288" s="54">
        <v>5231</v>
      </c>
      <c r="B288" s="51" t="s">
        <v>394</v>
      </c>
      <c r="C288" s="55">
        <v>0</v>
      </c>
      <c r="D288" s="57">
        <v>0</v>
      </c>
      <c r="E288" s="56"/>
    </row>
    <row r="289" spans="1:5" x14ac:dyDescent="0.2">
      <c r="A289" s="54">
        <v>5232</v>
      </c>
      <c r="B289" s="51" t="s">
        <v>395</v>
      </c>
      <c r="C289" s="55">
        <v>0</v>
      </c>
      <c r="D289" s="57">
        <v>0</v>
      </c>
      <c r="E289" s="56"/>
    </row>
    <row r="290" spans="1:5" x14ac:dyDescent="0.2">
      <c r="A290" s="54">
        <v>5240</v>
      </c>
      <c r="B290" s="51" t="s">
        <v>339</v>
      </c>
      <c r="C290" s="55">
        <v>984426.59</v>
      </c>
      <c r="D290" s="57">
        <v>1.0688978096157683E-2</v>
      </c>
      <c r="E290" s="56"/>
    </row>
    <row r="291" spans="1:5" x14ac:dyDescent="0.2">
      <c r="A291" s="54">
        <v>5241</v>
      </c>
      <c r="B291" s="51" t="s">
        <v>396</v>
      </c>
      <c r="C291" s="55">
        <v>29226.59</v>
      </c>
      <c r="D291" s="57">
        <v>3.1734451660370247E-4</v>
      </c>
      <c r="E291" s="56"/>
    </row>
    <row r="292" spans="1:5" x14ac:dyDescent="0.2">
      <c r="A292" s="54">
        <v>5242</v>
      </c>
      <c r="B292" s="51" t="s">
        <v>397</v>
      </c>
      <c r="C292" s="55">
        <v>955200</v>
      </c>
      <c r="D292" s="57">
        <v>1.0371633579553981E-2</v>
      </c>
      <c r="E292" s="56"/>
    </row>
    <row r="293" spans="1:5" x14ac:dyDescent="0.2">
      <c r="A293" s="54">
        <v>5243</v>
      </c>
      <c r="B293" s="51" t="s">
        <v>398</v>
      </c>
      <c r="C293" s="55">
        <v>0</v>
      </c>
      <c r="D293" s="57">
        <v>0</v>
      </c>
      <c r="E293" s="56"/>
    </row>
    <row r="294" spans="1:5" x14ac:dyDescent="0.2">
      <c r="A294" s="54">
        <v>5244</v>
      </c>
      <c r="B294" s="51" t="s">
        <v>399</v>
      </c>
      <c r="C294" s="55">
        <v>0</v>
      </c>
      <c r="D294" s="57">
        <v>0</v>
      </c>
      <c r="E294" s="56"/>
    </row>
    <row r="295" spans="1:5" x14ac:dyDescent="0.2">
      <c r="A295" s="54">
        <v>5250</v>
      </c>
      <c r="B295" s="51" t="s">
        <v>340</v>
      </c>
      <c r="C295" s="55">
        <v>0</v>
      </c>
      <c r="D295" s="57">
        <v>0</v>
      </c>
      <c r="E295" s="56"/>
    </row>
    <row r="296" spans="1:5" x14ac:dyDescent="0.2">
      <c r="A296" s="54">
        <v>5251</v>
      </c>
      <c r="B296" s="51" t="s">
        <v>400</v>
      </c>
      <c r="C296" s="55">
        <v>0</v>
      </c>
      <c r="D296" s="57">
        <v>0</v>
      </c>
      <c r="E296" s="56"/>
    </row>
    <row r="297" spans="1:5" x14ac:dyDescent="0.2">
      <c r="A297" s="54">
        <v>5252</v>
      </c>
      <c r="B297" s="51" t="s">
        <v>401</v>
      </c>
      <c r="C297" s="55">
        <v>0</v>
      </c>
      <c r="D297" s="57">
        <v>0</v>
      </c>
      <c r="E297" s="56"/>
    </row>
    <row r="298" spans="1:5" x14ac:dyDescent="0.2">
      <c r="A298" s="54">
        <v>5259</v>
      </c>
      <c r="B298" s="51" t="s">
        <v>402</v>
      </c>
      <c r="C298" s="55">
        <v>0</v>
      </c>
      <c r="D298" s="57">
        <v>0</v>
      </c>
      <c r="E298" s="56"/>
    </row>
    <row r="299" spans="1:5" x14ac:dyDescent="0.2">
      <c r="A299" s="54">
        <v>5260</v>
      </c>
      <c r="B299" s="51" t="s">
        <v>403</v>
      </c>
      <c r="C299" s="55">
        <v>0</v>
      </c>
      <c r="D299" s="57">
        <v>0</v>
      </c>
      <c r="E299" s="56"/>
    </row>
    <row r="300" spans="1:5" x14ac:dyDescent="0.2">
      <c r="A300" s="54">
        <v>5261</v>
      </c>
      <c r="B300" s="51" t="s">
        <v>404</v>
      </c>
      <c r="C300" s="55">
        <v>0</v>
      </c>
      <c r="D300" s="57">
        <v>0</v>
      </c>
      <c r="E300" s="56"/>
    </row>
    <row r="301" spans="1:5" x14ac:dyDescent="0.2">
      <c r="A301" s="54">
        <v>5262</v>
      </c>
      <c r="B301" s="51" t="s">
        <v>405</v>
      </c>
      <c r="C301" s="55">
        <v>0</v>
      </c>
      <c r="D301" s="57">
        <v>0</v>
      </c>
      <c r="E301" s="56"/>
    </row>
    <row r="302" spans="1:5" x14ac:dyDescent="0.2">
      <c r="A302" s="54">
        <v>5270</v>
      </c>
      <c r="B302" s="51" t="s">
        <v>406</v>
      </c>
      <c r="C302" s="55">
        <v>0</v>
      </c>
      <c r="D302" s="57">
        <v>0</v>
      </c>
      <c r="E302" s="56"/>
    </row>
    <row r="303" spans="1:5" x14ac:dyDescent="0.2">
      <c r="A303" s="54">
        <v>5271</v>
      </c>
      <c r="B303" s="51" t="s">
        <v>407</v>
      </c>
      <c r="C303" s="55">
        <v>0</v>
      </c>
      <c r="D303" s="57">
        <v>0</v>
      </c>
      <c r="E303" s="56"/>
    </row>
    <row r="304" spans="1:5" x14ac:dyDescent="0.2">
      <c r="A304" s="54">
        <v>5280</v>
      </c>
      <c r="B304" s="51" t="s">
        <v>408</v>
      </c>
      <c r="C304" s="55">
        <v>0</v>
      </c>
      <c r="D304" s="57">
        <v>0</v>
      </c>
      <c r="E304" s="56"/>
    </row>
    <row r="305" spans="1:5" x14ac:dyDescent="0.2">
      <c r="A305" s="54">
        <v>5281</v>
      </c>
      <c r="B305" s="51" t="s">
        <v>409</v>
      </c>
      <c r="C305" s="55">
        <v>0</v>
      </c>
      <c r="D305" s="57">
        <v>0</v>
      </c>
      <c r="E305" s="56"/>
    </row>
    <row r="306" spans="1:5" x14ac:dyDescent="0.2">
      <c r="A306" s="54">
        <v>5282</v>
      </c>
      <c r="B306" s="51" t="s">
        <v>410</v>
      </c>
      <c r="C306" s="55">
        <v>0</v>
      </c>
      <c r="D306" s="57">
        <v>0</v>
      </c>
      <c r="E306" s="56"/>
    </row>
    <row r="307" spans="1:5" x14ac:dyDescent="0.2">
      <c r="A307" s="54">
        <v>5283</v>
      </c>
      <c r="B307" s="51" t="s">
        <v>411</v>
      </c>
      <c r="C307" s="55">
        <v>0</v>
      </c>
      <c r="D307" s="57">
        <v>0</v>
      </c>
      <c r="E307" s="56"/>
    </row>
    <row r="308" spans="1:5" x14ac:dyDescent="0.2">
      <c r="A308" s="54">
        <v>5284</v>
      </c>
      <c r="B308" s="51" t="s">
        <v>412</v>
      </c>
      <c r="C308" s="55">
        <v>0</v>
      </c>
      <c r="D308" s="57">
        <v>0</v>
      </c>
      <c r="E308" s="56"/>
    </row>
    <row r="309" spans="1:5" x14ac:dyDescent="0.2">
      <c r="A309" s="54">
        <v>5285</v>
      </c>
      <c r="B309" s="51" t="s">
        <v>413</v>
      </c>
      <c r="C309" s="55">
        <v>0</v>
      </c>
      <c r="D309" s="57">
        <v>0</v>
      </c>
      <c r="E309" s="56"/>
    </row>
    <row r="310" spans="1:5" x14ac:dyDescent="0.2">
      <c r="A310" s="54">
        <v>5290</v>
      </c>
      <c r="B310" s="51" t="s">
        <v>414</v>
      </c>
      <c r="C310" s="55">
        <v>0</v>
      </c>
      <c r="D310" s="57">
        <v>0</v>
      </c>
      <c r="E310" s="56"/>
    </row>
    <row r="311" spans="1:5" x14ac:dyDescent="0.2">
      <c r="A311" s="54">
        <v>5291</v>
      </c>
      <c r="B311" s="51" t="s">
        <v>415</v>
      </c>
      <c r="C311" s="55">
        <v>0</v>
      </c>
      <c r="D311" s="57">
        <v>0</v>
      </c>
      <c r="E311" s="56"/>
    </row>
    <row r="312" spans="1:5" x14ac:dyDescent="0.2">
      <c r="A312" s="54">
        <v>5292</v>
      </c>
      <c r="B312" s="51" t="s">
        <v>416</v>
      </c>
      <c r="C312" s="55">
        <v>0</v>
      </c>
      <c r="D312" s="57">
        <v>0</v>
      </c>
      <c r="E312" s="56"/>
    </row>
    <row r="313" spans="1:5" x14ac:dyDescent="0.2">
      <c r="A313" s="54">
        <v>5300</v>
      </c>
      <c r="B313" s="51" t="s">
        <v>417</v>
      </c>
      <c r="C313" s="55">
        <v>0</v>
      </c>
      <c r="D313" s="57">
        <v>0</v>
      </c>
      <c r="E313" s="56"/>
    </row>
    <row r="314" spans="1:5" x14ac:dyDescent="0.2">
      <c r="A314" s="54">
        <v>5310</v>
      </c>
      <c r="B314" s="51" t="s">
        <v>333</v>
      </c>
      <c r="C314" s="55">
        <v>0</v>
      </c>
      <c r="D314" s="57">
        <v>0</v>
      </c>
      <c r="E314" s="56"/>
    </row>
    <row r="315" spans="1:5" x14ac:dyDescent="0.2">
      <c r="A315" s="54">
        <v>5311</v>
      </c>
      <c r="B315" s="51" t="s">
        <v>418</v>
      </c>
      <c r="C315" s="55">
        <v>0</v>
      </c>
      <c r="D315" s="57">
        <v>0</v>
      </c>
      <c r="E315" s="56"/>
    </row>
    <row r="316" spans="1:5" x14ac:dyDescent="0.2">
      <c r="A316" s="54">
        <v>5312</v>
      </c>
      <c r="B316" s="51" t="s">
        <v>419</v>
      </c>
      <c r="C316" s="55">
        <v>0</v>
      </c>
      <c r="D316" s="57">
        <v>0</v>
      </c>
      <c r="E316" s="56"/>
    </row>
    <row r="317" spans="1:5" x14ac:dyDescent="0.2">
      <c r="A317" s="54">
        <v>5320</v>
      </c>
      <c r="B317" s="51" t="s">
        <v>334</v>
      </c>
      <c r="C317" s="55">
        <v>0</v>
      </c>
      <c r="D317" s="57">
        <v>0</v>
      </c>
      <c r="E317" s="56"/>
    </row>
    <row r="318" spans="1:5" x14ac:dyDescent="0.2">
      <c r="A318" s="54">
        <v>5321</v>
      </c>
      <c r="B318" s="51" t="s">
        <v>420</v>
      </c>
      <c r="C318" s="55">
        <v>0</v>
      </c>
      <c r="D318" s="57">
        <v>0</v>
      </c>
      <c r="E318" s="56"/>
    </row>
    <row r="319" spans="1:5" x14ac:dyDescent="0.2">
      <c r="A319" s="54">
        <v>5322</v>
      </c>
      <c r="B319" s="51" t="s">
        <v>421</v>
      </c>
      <c r="C319" s="55">
        <v>0</v>
      </c>
      <c r="D319" s="57">
        <v>0</v>
      </c>
      <c r="E319" s="56"/>
    </row>
    <row r="320" spans="1:5" x14ac:dyDescent="0.2">
      <c r="A320" s="54">
        <v>5330</v>
      </c>
      <c r="B320" s="51" t="s">
        <v>335</v>
      </c>
      <c r="C320" s="55">
        <v>0</v>
      </c>
      <c r="D320" s="57">
        <v>0</v>
      </c>
      <c r="E320" s="56"/>
    </row>
    <row r="321" spans="1:5" x14ac:dyDescent="0.2">
      <c r="A321" s="54">
        <v>5331</v>
      </c>
      <c r="B321" s="51" t="s">
        <v>422</v>
      </c>
      <c r="C321" s="55">
        <v>0</v>
      </c>
      <c r="D321" s="57">
        <v>0</v>
      </c>
      <c r="E321" s="56"/>
    </row>
    <row r="322" spans="1:5" x14ac:dyDescent="0.2">
      <c r="A322" s="54">
        <v>5332</v>
      </c>
      <c r="B322" s="51" t="s">
        <v>423</v>
      </c>
      <c r="C322" s="55">
        <v>0</v>
      </c>
      <c r="D322" s="57">
        <v>0</v>
      </c>
      <c r="E322" s="56"/>
    </row>
    <row r="323" spans="1:5" x14ac:dyDescent="0.2">
      <c r="A323" s="54">
        <v>5400</v>
      </c>
      <c r="B323" s="51" t="s">
        <v>424</v>
      </c>
      <c r="C323" s="55">
        <v>0</v>
      </c>
      <c r="D323" s="57">
        <v>0</v>
      </c>
      <c r="E323" s="56"/>
    </row>
    <row r="324" spans="1:5" x14ac:dyDescent="0.2">
      <c r="A324" s="54">
        <v>5410</v>
      </c>
      <c r="B324" s="51" t="s">
        <v>425</v>
      </c>
      <c r="C324" s="55">
        <v>0</v>
      </c>
      <c r="D324" s="57">
        <v>0</v>
      </c>
      <c r="E324" s="56"/>
    </row>
    <row r="325" spans="1:5" x14ac:dyDescent="0.2">
      <c r="A325" s="54">
        <v>5411</v>
      </c>
      <c r="B325" s="51" t="s">
        <v>426</v>
      </c>
      <c r="C325" s="55">
        <v>0</v>
      </c>
      <c r="D325" s="57">
        <v>0</v>
      </c>
      <c r="E325" s="56"/>
    </row>
    <row r="326" spans="1:5" x14ac:dyDescent="0.2">
      <c r="A326" s="54">
        <v>5412</v>
      </c>
      <c r="B326" s="51" t="s">
        <v>427</v>
      </c>
      <c r="C326" s="55">
        <v>0</v>
      </c>
      <c r="D326" s="57">
        <v>0</v>
      </c>
      <c r="E326" s="56"/>
    </row>
    <row r="327" spans="1:5" x14ac:dyDescent="0.2">
      <c r="A327" s="54">
        <v>5420</v>
      </c>
      <c r="B327" s="51" t="s">
        <v>428</v>
      </c>
      <c r="C327" s="55">
        <v>0</v>
      </c>
      <c r="D327" s="57">
        <v>0</v>
      </c>
      <c r="E327" s="56"/>
    </row>
    <row r="328" spans="1:5" x14ac:dyDescent="0.2">
      <c r="A328" s="54">
        <v>5421</v>
      </c>
      <c r="B328" s="51" t="s">
        <v>429</v>
      </c>
      <c r="C328" s="55">
        <v>0</v>
      </c>
      <c r="D328" s="57">
        <v>0</v>
      </c>
      <c r="E328" s="56"/>
    </row>
    <row r="329" spans="1:5" x14ac:dyDescent="0.2">
      <c r="A329" s="54">
        <v>5422</v>
      </c>
      <c r="B329" s="51" t="s">
        <v>430</v>
      </c>
      <c r="C329" s="55">
        <v>0</v>
      </c>
      <c r="D329" s="57">
        <v>0</v>
      </c>
      <c r="E329" s="56"/>
    </row>
    <row r="330" spans="1:5" x14ac:dyDescent="0.2">
      <c r="A330" s="54">
        <v>5430</v>
      </c>
      <c r="B330" s="51" t="s">
        <v>431</v>
      </c>
      <c r="C330" s="55">
        <v>0</v>
      </c>
      <c r="D330" s="57">
        <v>0</v>
      </c>
      <c r="E330" s="56"/>
    </row>
    <row r="331" spans="1:5" x14ac:dyDescent="0.2">
      <c r="A331" s="54">
        <v>5431</v>
      </c>
      <c r="B331" s="51" t="s">
        <v>432</v>
      </c>
      <c r="C331" s="55">
        <v>0</v>
      </c>
      <c r="D331" s="57">
        <v>0</v>
      </c>
      <c r="E331" s="56"/>
    </row>
    <row r="332" spans="1:5" x14ac:dyDescent="0.2">
      <c r="A332" s="54">
        <v>5432</v>
      </c>
      <c r="B332" s="51" t="s">
        <v>433</v>
      </c>
      <c r="C332" s="55">
        <v>0</v>
      </c>
      <c r="D332" s="57">
        <v>0</v>
      </c>
      <c r="E332" s="56"/>
    </row>
    <row r="333" spans="1:5" x14ac:dyDescent="0.2">
      <c r="A333" s="54">
        <v>5440</v>
      </c>
      <c r="B333" s="51" t="s">
        <v>434</v>
      </c>
      <c r="C333" s="55">
        <v>0</v>
      </c>
      <c r="D333" s="57">
        <v>0</v>
      </c>
      <c r="E333" s="56"/>
    </row>
    <row r="334" spans="1:5" x14ac:dyDescent="0.2">
      <c r="A334" s="54">
        <v>5441</v>
      </c>
      <c r="B334" s="51" t="s">
        <v>434</v>
      </c>
      <c r="C334" s="55">
        <v>0</v>
      </c>
      <c r="D334" s="57">
        <v>0</v>
      </c>
      <c r="E334" s="56"/>
    </row>
    <row r="335" spans="1:5" x14ac:dyDescent="0.2">
      <c r="A335" s="54">
        <v>5450</v>
      </c>
      <c r="B335" s="51" t="s">
        <v>435</v>
      </c>
      <c r="C335" s="55">
        <v>0</v>
      </c>
      <c r="D335" s="57">
        <v>0</v>
      </c>
      <c r="E335" s="56"/>
    </row>
    <row r="336" spans="1:5" x14ac:dyDescent="0.2">
      <c r="A336" s="54">
        <v>5451</v>
      </c>
      <c r="B336" s="51" t="s">
        <v>436</v>
      </c>
      <c r="C336" s="55">
        <v>0</v>
      </c>
      <c r="D336" s="57">
        <v>0</v>
      </c>
      <c r="E336" s="56"/>
    </row>
    <row r="337" spans="1:5" x14ac:dyDescent="0.2">
      <c r="A337" s="54">
        <v>5452</v>
      </c>
      <c r="B337" s="51" t="s">
        <v>437</v>
      </c>
      <c r="C337" s="55">
        <v>0</v>
      </c>
      <c r="D337" s="57">
        <v>0</v>
      </c>
      <c r="E337" s="56"/>
    </row>
    <row r="338" spans="1:5" x14ac:dyDescent="0.2">
      <c r="A338" s="54">
        <v>5500</v>
      </c>
      <c r="B338" s="51" t="s">
        <v>438</v>
      </c>
      <c r="C338" s="55">
        <v>-0.3</v>
      </c>
      <c r="D338" s="57">
        <v>-3.2574226066438379E-9</v>
      </c>
      <c r="E338" s="56"/>
    </row>
    <row r="339" spans="1:5" x14ac:dyDescent="0.2">
      <c r="A339" s="54">
        <v>5510</v>
      </c>
      <c r="B339" s="51" t="s">
        <v>439</v>
      </c>
      <c r="C339" s="55">
        <v>0</v>
      </c>
      <c r="D339" s="57">
        <v>0</v>
      </c>
      <c r="E339" s="56"/>
    </row>
    <row r="340" spans="1:5" x14ac:dyDescent="0.2">
      <c r="A340" s="54">
        <v>5511</v>
      </c>
      <c r="B340" s="51" t="s">
        <v>440</v>
      </c>
      <c r="C340" s="55">
        <v>0</v>
      </c>
      <c r="D340" s="57">
        <v>0</v>
      </c>
      <c r="E340" s="56"/>
    </row>
    <row r="341" spans="1:5" x14ac:dyDescent="0.2">
      <c r="A341" s="54">
        <v>5512</v>
      </c>
      <c r="B341" s="51" t="s">
        <v>441</v>
      </c>
      <c r="C341" s="55">
        <v>0</v>
      </c>
      <c r="D341" s="57">
        <v>0</v>
      </c>
      <c r="E341" s="56"/>
    </row>
    <row r="342" spans="1:5" x14ac:dyDescent="0.2">
      <c r="A342" s="54">
        <v>5513</v>
      </c>
      <c r="B342" s="51" t="s">
        <v>442</v>
      </c>
      <c r="C342" s="55">
        <v>0</v>
      </c>
      <c r="D342" s="57">
        <v>0</v>
      </c>
      <c r="E342" s="56"/>
    </row>
    <row r="343" spans="1:5" x14ac:dyDescent="0.2">
      <c r="A343" s="54">
        <v>5514</v>
      </c>
      <c r="B343" s="51" t="s">
        <v>443</v>
      </c>
      <c r="C343" s="55">
        <v>0</v>
      </c>
      <c r="D343" s="57">
        <v>0</v>
      </c>
      <c r="E343" s="56"/>
    </row>
    <row r="344" spans="1:5" x14ac:dyDescent="0.2">
      <c r="A344" s="54">
        <v>5515</v>
      </c>
      <c r="B344" s="51" t="s">
        <v>444</v>
      </c>
      <c r="C344" s="55">
        <v>0</v>
      </c>
      <c r="D344" s="57">
        <v>0</v>
      </c>
      <c r="E344" s="56"/>
    </row>
    <row r="345" spans="1:5" x14ac:dyDescent="0.2">
      <c r="A345" s="54">
        <v>5516</v>
      </c>
      <c r="B345" s="51" t="s">
        <v>445</v>
      </c>
      <c r="C345" s="55">
        <v>0</v>
      </c>
      <c r="D345" s="57">
        <v>0</v>
      </c>
      <c r="E345" s="56"/>
    </row>
    <row r="346" spans="1:5" x14ac:dyDescent="0.2">
      <c r="A346" s="54">
        <v>5517</v>
      </c>
      <c r="B346" s="51" t="s">
        <v>446</v>
      </c>
      <c r="C346" s="55">
        <v>0</v>
      </c>
      <c r="D346" s="57">
        <v>0</v>
      </c>
      <c r="E346" s="56"/>
    </row>
    <row r="347" spans="1:5" x14ac:dyDescent="0.2">
      <c r="A347" s="54">
        <v>5518</v>
      </c>
      <c r="B347" s="51" t="s">
        <v>81</v>
      </c>
      <c r="C347" s="55">
        <v>0</v>
      </c>
      <c r="D347" s="57">
        <v>0</v>
      </c>
      <c r="E347" s="56"/>
    </row>
    <row r="348" spans="1:5" x14ac:dyDescent="0.2">
      <c r="A348" s="54">
        <v>5520</v>
      </c>
      <c r="B348" s="51" t="s">
        <v>80</v>
      </c>
      <c r="C348" s="55">
        <v>0</v>
      </c>
      <c r="D348" s="57">
        <v>0</v>
      </c>
      <c r="E348" s="56"/>
    </row>
    <row r="349" spans="1:5" x14ac:dyDescent="0.2">
      <c r="A349" s="54">
        <v>5521</v>
      </c>
      <c r="B349" s="51" t="s">
        <v>447</v>
      </c>
      <c r="C349" s="55">
        <v>0</v>
      </c>
      <c r="D349" s="57">
        <v>0</v>
      </c>
      <c r="E349" s="56"/>
    </row>
    <row r="350" spans="1:5" x14ac:dyDescent="0.2">
      <c r="A350" s="54">
        <v>5522</v>
      </c>
      <c r="B350" s="51" t="s">
        <v>448</v>
      </c>
      <c r="C350" s="55">
        <v>0</v>
      </c>
      <c r="D350" s="57">
        <v>0</v>
      </c>
      <c r="E350" s="56"/>
    </row>
    <row r="351" spans="1:5" x14ac:dyDescent="0.2">
      <c r="A351" s="54">
        <v>5530</v>
      </c>
      <c r="B351" s="51" t="s">
        <v>449</v>
      </c>
      <c r="C351" s="55">
        <v>0</v>
      </c>
      <c r="D351" s="57">
        <v>0</v>
      </c>
      <c r="E351" s="56"/>
    </row>
    <row r="352" spans="1:5" x14ac:dyDescent="0.2">
      <c r="A352" s="54">
        <v>5531</v>
      </c>
      <c r="B352" s="51" t="s">
        <v>450</v>
      </c>
      <c r="C352" s="55">
        <v>0</v>
      </c>
      <c r="D352" s="57">
        <v>0</v>
      </c>
      <c r="E352" s="56"/>
    </row>
    <row r="353" spans="1:5" x14ac:dyDescent="0.2">
      <c r="A353" s="54">
        <v>5532</v>
      </c>
      <c r="B353" s="51" t="s">
        <v>451</v>
      </c>
      <c r="C353" s="55">
        <v>0</v>
      </c>
      <c r="D353" s="57">
        <v>0</v>
      </c>
      <c r="E353" s="56"/>
    </row>
    <row r="354" spans="1:5" x14ac:dyDescent="0.2">
      <c r="A354" s="54">
        <v>5533</v>
      </c>
      <c r="B354" s="51" t="s">
        <v>452</v>
      </c>
      <c r="C354" s="55">
        <v>0</v>
      </c>
      <c r="D354" s="57">
        <v>0</v>
      </c>
      <c r="E354" s="56"/>
    </row>
    <row r="355" spans="1:5" x14ac:dyDescent="0.2">
      <c r="A355" s="54">
        <v>5534</v>
      </c>
      <c r="B355" s="51" t="s">
        <v>453</v>
      </c>
      <c r="C355" s="55">
        <v>0</v>
      </c>
      <c r="D355" s="57">
        <v>0</v>
      </c>
      <c r="E355" s="56"/>
    </row>
    <row r="356" spans="1:5" x14ac:dyDescent="0.2">
      <c r="A356" s="54">
        <v>5535</v>
      </c>
      <c r="B356" s="51" t="s">
        <v>454</v>
      </c>
      <c r="C356" s="55">
        <v>0</v>
      </c>
      <c r="D356" s="57">
        <v>0</v>
      </c>
      <c r="E356" s="56"/>
    </row>
    <row r="357" spans="1:5" x14ac:dyDescent="0.2">
      <c r="A357" s="54">
        <v>5590</v>
      </c>
      <c r="B357" s="51" t="s">
        <v>455</v>
      </c>
      <c r="C357" s="55">
        <v>-0.3</v>
      </c>
      <c r="D357" s="57">
        <v>-3.2574226066438379E-9</v>
      </c>
      <c r="E357" s="56"/>
    </row>
    <row r="358" spans="1:5" x14ac:dyDescent="0.2">
      <c r="A358" s="54">
        <v>5591</v>
      </c>
      <c r="B358" s="51" t="s">
        <v>456</v>
      </c>
      <c r="C358" s="55">
        <v>0</v>
      </c>
      <c r="D358" s="57">
        <v>0</v>
      </c>
      <c r="E358" s="56"/>
    </row>
    <row r="359" spans="1:5" x14ac:dyDescent="0.2">
      <c r="A359" s="54">
        <v>5592</v>
      </c>
      <c r="B359" s="51" t="s">
        <v>457</v>
      </c>
      <c r="C359" s="55">
        <v>0</v>
      </c>
      <c r="D359" s="57">
        <v>0</v>
      </c>
      <c r="E359" s="56"/>
    </row>
    <row r="360" spans="1:5" x14ac:dyDescent="0.2">
      <c r="A360" s="54">
        <v>5593</v>
      </c>
      <c r="B360" s="51" t="s">
        <v>458</v>
      </c>
      <c r="C360" s="55">
        <v>0</v>
      </c>
      <c r="D360" s="57">
        <v>0</v>
      </c>
      <c r="E360" s="56"/>
    </row>
    <row r="361" spans="1:5" x14ac:dyDescent="0.2">
      <c r="A361" s="54">
        <v>5594</v>
      </c>
      <c r="B361" s="51" t="s">
        <v>514</v>
      </c>
      <c r="C361" s="55">
        <v>0</v>
      </c>
      <c r="D361" s="57">
        <v>0</v>
      </c>
      <c r="E361" s="56"/>
    </row>
    <row r="362" spans="1:5" x14ac:dyDescent="0.2">
      <c r="A362" s="54">
        <v>5595</v>
      </c>
      <c r="B362" s="51" t="s">
        <v>460</v>
      </c>
      <c r="C362" s="55">
        <v>0</v>
      </c>
      <c r="D362" s="57">
        <v>0</v>
      </c>
      <c r="E362" s="56"/>
    </row>
    <row r="363" spans="1:5" x14ac:dyDescent="0.2">
      <c r="A363" s="54">
        <v>5596</v>
      </c>
      <c r="B363" s="51" t="s">
        <v>355</v>
      </c>
      <c r="C363" s="55">
        <v>0</v>
      </c>
      <c r="D363" s="57">
        <v>0</v>
      </c>
      <c r="E363" s="56"/>
    </row>
    <row r="364" spans="1:5" x14ac:dyDescent="0.2">
      <c r="A364" s="54">
        <v>5597</v>
      </c>
      <c r="B364" s="51" t="s">
        <v>461</v>
      </c>
      <c r="C364" s="55">
        <v>0</v>
      </c>
      <c r="D364" s="57">
        <v>0</v>
      </c>
      <c r="E364" s="56"/>
    </row>
    <row r="365" spans="1:5" x14ac:dyDescent="0.2">
      <c r="A365" s="54">
        <v>5598</v>
      </c>
      <c r="B365" s="51" t="s">
        <v>515</v>
      </c>
      <c r="C365" s="55">
        <v>0</v>
      </c>
      <c r="D365" s="57">
        <v>0</v>
      </c>
      <c r="E365" s="56"/>
    </row>
    <row r="366" spans="1:5" x14ac:dyDescent="0.2">
      <c r="A366" s="54">
        <v>5599</v>
      </c>
      <c r="B366" s="51" t="s">
        <v>462</v>
      </c>
      <c r="C366" s="55">
        <v>-0.3</v>
      </c>
      <c r="D366" s="57">
        <v>-3.2574226066438379E-9</v>
      </c>
      <c r="E366" s="56"/>
    </row>
    <row r="367" spans="1:5" x14ac:dyDescent="0.2">
      <c r="A367" s="54">
        <v>5600</v>
      </c>
      <c r="B367" s="51" t="s">
        <v>79</v>
      </c>
      <c r="C367" s="55">
        <v>0</v>
      </c>
      <c r="D367" s="57">
        <v>0</v>
      </c>
      <c r="E367" s="56"/>
    </row>
    <row r="368" spans="1:5" x14ac:dyDescent="0.2">
      <c r="A368" s="54">
        <v>5610</v>
      </c>
      <c r="B368" s="51" t="s">
        <v>463</v>
      </c>
      <c r="C368" s="55">
        <v>0</v>
      </c>
      <c r="D368" s="57">
        <v>0</v>
      </c>
      <c r="E368" s="56"/>
    </row>
    <row r="369" spans="1:5" x14ac:dyDescent="0.2">
      <c r="A369" s="54">
        <v>5611</v>
      </c>
      <c r="B369" s="51" t="s">
        <v>464</v>
      </c>
      <c r="C369" s="55">
        <v>0</v>
      </c>
      <c r="D369" s="57">
        <v>0</v>
      </c>
      <c r="E369" s="56"/>
    </row>
    <row r="371" spans="1:5" x14ac:dyDescent="0.2">
      <c r="B371" s="20" t="s">
        <v>625</v>
      </c>
    </row>
    <row r="373" spans="1:5" x14ac:dyDescent="0.2">
      <c r="A373" s="173" t="s">
        <v>662</v>
      </c>
      <c r="B373" s="173"/>
      <c r="C373" s="173"/>
      <c r="D373" s="27" t="s">
        <v>605</v>
      </c>
      <c r="E373" s="28">
        <v>2023</v>
      </c>
    </row>
    <row r="374" spans="1:5" x14ac:dyDescent="0.2">
      <c r="A374" s="173" t="s">
        <v>611</v>
      </c>
      <c r="B374" s="173"/>
      <c r="C374" s="173"/>
      <c r="D374" s="27" t="s">
        <v>606</v>
      </c>
      <c r="E374" s="28" t="s">
        <v>608</v>
      </c>
    </row>
    <row r="375" spans="1:5" x14ac:dyDescent="0.2">
      <c r="A375" s="173" t="s">
        <v>663</v>
      </c>
      <c r="B375" s="173"/>
      <c r="C375" s="173"/>
      <c r="D375" s="27" t="s">
        <v>607</v>
      </c>
      <c r="E375" s="28">
        <v>2</v>
      </c>
    </row>
    <row r="376" spans="1:5" x14ac:dyDescent="0.2">
      <c r="A376" s="30" t="s">
        <v>194</v>
      </c>
      <c r="B376" s="31"/>
      <c r="C376" s="31"/>
      <c r="D376" s="31"/>
      <c r="E376" s="31"/>
    </row>
    <row r="377" spans="1:5" x14ac:dyDescent="0.2">
      <c r="A377" s="130"/>
      <c r="B377" s="130"/>
      <c r="C377" s="130"/>
      <c r="D377" s="130"/>
      <c r="E377" s="130"/>
    </row>
    <row r="378" spans="1:5" x14ac:dyDescent="0.2">
      <c r="A378" s="31" t="s">
        <v>172</v>
      </c>
      <c r="B378" s="31"/>
      <c r="C378" s="31"/>
      <c r="D378" s="31"/>
      <c r="E378" s="31"/>
    </row>
    <row r="379" spans="1:5" x14ac:dyDescent="0.2">
      <c r="A379" s="32" t="s">
        <v>144</v>
      </c>
      <c r="B379" s="32" t="s">
        <v>141</v>
      </c>
      <c r="C379" s="32" t="s">
        <v>142</v>
      </c>
      <c r="D379" s="32" t="s">
        <v>143</v>
      </c>
      <c r="E379" s="32" t="s">
        <v>145</v>
      </c>
    </row>
    <row r="380" spans="1:5" x14ac:dyDescent="0.2">
      <c r="A380" s="131">
        <v>3110</v>
      </c>
      <c r="B380" s="130" t="s">
        <v>334</v>
      </c>
      <c r="C380" s="132">
        <v>325829077.94999999</v>
      </c>
      <c r="D380" s="130"/>
      <c r="E380" s="130"/>
    </row>
    <row r="381" spans="1:5" x14ac:dyDescent="0.2">
      <c r="A381" s="131">
        <v>3120</v>
      </c>
      <c r="B381" s="130" t="s">
        <v>465</v>
      </c>
      <c r="C381" s="132">
        <v>22858414.199999999</v>
      </c>
      <c r="D381" s="130"/>
      <c r="E381" s="130"/>
    </row>
    <row r="382" spans="1:5" x14ac:dyDescent="0.2">
      <c r="A382" s="131">
        <v>3130</v>
      </c>
      <c r="B382" s="130" t="s">
        <v>466</v>
      </c>
      <c r="C382" s="132">
        <v>0</v>
      </c>
      <c r="D382" s="130"/>
      <c r="E382" s="130"/>
    </row>
    <row r="383" spans="1:5" x14ac:dyDescent="0.2">
      <c r="A383" s="130"/>
      <c r="B383" s="130"/>
      <c r="C383" s="130"/>
      <c r="D383" s="130"/>
      <c r="E383" s="130"/>
    </row>
    <row r="384" spans="1:5" x14ac:dyDescent="0.2">
      <c r="A384" s="31" t="s">
        <v>174</v>
      </c>
      <c r="B384" s="31"/>
      <c r="C384" s="31"/>
      <c r="D384" s="31"/>
      <c r="E384" s="31"/>
    </row>
    <row r="385" spans="1:5" x14ac:dyDescent="0.2">
      <c r="A385" s="32" t="s">
        <v>144</v>
      </c>
      <c r="B385" s="32" t="s">
        <v>141</v>
      </c>
      <c r="C385" s="32" t="s">
        <v>142</v>
      </c>
      <c r="D385" s="32" t="s">
        <v>467</v>
      </c>
      <c r="E385" s="32"/>
    </row>
    <row r="386" spans="1:5" x14ac:dyDescent="0.2">
      <c r="A386" s="131">
        <v>3210</v>
      </c>
      <c r="B386" s="130" t="s">
        <v>468</v>
      </c>
      <c r="C386" s="132">
        <v>25523929.02</v>
      </c>
      <c r="D386" s="130"/>
      <c r="E386" s="130"/>
    </row>
    <row r="387" spans="1:5" x14ac:dyDescent="0.2">
      <c r="A387" s="131">
        <v>3220</v>
      </c>
      <c r="B387" s="130" t="s">
        <v>469</v>
      </c>
      <c r="C387" s="132">
        <v>-29186724.5</v>
      </c>
      <c r="D387" s="130"/>
      <c r="E387" s="130"/>
    </row>
    <row r="388" spans="1:5" x14ac:dyDescent="0.2">
      <c r="A388" s="131">
        <v>3230</v>
      </c>
      <c r="B388" s="130" t="s">
        <v>470</v>
      </c>
      <c r="C388" s="132">
        <f>SUM(C389:C392)</f>
        <v>0</v>
      </c>
      <c r="D388" s="130"/>
      <c r="E388" s="130"/>
    </row>
    <row r="389" spans="1:5" x14ac:dyDescent="0.2">
      <c r="A389" s="131">
        <v>3231</v>
      </c>
      <c r="B389" s="130" t="s">
        <v>471</v>
      </c>
      <c r="C389" s="132">
        <v>0</v>
      </c>
      <c r="D389" s="130"/>
      <c r="E389" s="130"/>
    </row>
    <row r="390" spans="1:5" x14ac:dyDescent="0.2">
      <c r="A390" s="131">
        <v>3232</v>
      </c>
      <c r="B390" s="130" t="s">
        <v>472</v>
      </c>
      <c r="C390" s="132">
        <v>0</v>
      </c>
      <c r="D390" s="130"/>
      <c r="E390" s="130"/>
    </row>
    <row r="391" spans="1:5" x14ac:dyDescent="0.2">
      <c r="A391" s="131">
        <v>3233</v>
      </c>
      <c r="B391" s="130" t="s">
        <v>473</v>
      </c>
      <c r="C391" s="132">
        <v>0</v>
      </c>
      <c r="D391" s="130"/>
      <c r="E391" s="130"/>
    </row>
    <row r="392" spans="1:5" x14ac:dyDescent="0.2">
      <c r="A392" s="131">
        <v>3239</v>
      </c>
      <c r="B392" s="130" t="s">
        <v>474</v>
      </c>
      <c r="C392" s="132">
        <v>0</v>
      </c>
      <c r="D392" s="130"/>
      <c r="E392" s="130"/>
    </row>
    <row r="393" spans="1:5" x14ac:dyDescent="0.2">
      <c r="A393" s="131">
        <v>3240</v>
      </c>
      <c r="B393" s="130" t="s">
        <v>475</v>
      </c>
      <c r="C393" s="132">
        <f>SUM(C394:C396)</f>
        <v>0</v>
      </c>
      <c r="D393" s="130"/>
      <c r="E393" s="130"/>
    </row>
    <row r="394" spans="1:5" x14ac:dyDescent="0.2">
      <c r="A394" s="131">
        <v>3241</v>
      </c>
      <c r="B394" s="130" t="s">
        <v>476</v>
      </c>
      <c r="C394" s="132">
        <v>0</v>
      </c>
      <c r="D394" s="130"/>
      <c r="E394" s="130"/>
    </row>
    <row r="395" spans="1:5" x14ac:dyDescent="0.2">
      <c r="A395" s="131">
        <v>3242</v>
      </c>
      <c r="B395" s="130" t="s">
        <v>477</v>
      </c>
      <c r="C395" s="132">
        <v>0</v>
      </c>
      <c r="D395" s="130"/>
      <c r="E395" s="130"/>
    </row>
    <row r="396" spans="1:5" x14ac:dyDescent="0.2">
      <c r="A396" s="131">
        <v>3243</v>
      </c>
      <c r="B396" s="130" t="s">
        <v>478</v>
      </c>
      <c r="C396" s="132">
        <v>0</v>
      </c>
      <c r="D396" s="130"/>
      <c r="E396" s="130"/>
    </row>
    <row r="397" spans="1:5" x14ac:dyDescent="0.2">
      <c r="A397" s="131">
        <v>3250</v>
      </c>
      <c r="B397" s="130" t="s">
        <v>479</v>
      </c>
      <c r="C397" s="132">
        <f>SUM(C398:C399)</f>
        <v>0</v>
      </c>
      <c r="D397" s="130"/>
      <c r="E397" s="130"/>
    </row>
    <row r="398" spans="1:5" x14ac:dyDescent="0.2">
      <c r="A398" s="131">
        <v>3251</v>
      </c>
      <c r="B398" s="130" t="s">
        <v>480</v>
      </c>
      <c r="C398" s="132">
        <v>0</v>
      </c>
      <c r="D398" s="130"/>
      <c r="E398" s="130"/>
    </row>
    <row r="399" spans="1:5" x14ac:dyDescent="0.2">
      <c r="A399" s="131">
        <v>3252</v>
      </c>
      <c r="B399" s="130" t="s">
        <v>481</v>
      </c>
      <c r="C399" s="132">
        <v>0</v>
      </c>
      <c r="D399" s="130"/>
      <c r="E399" s="130"/>
    </row>
    <row r="400" spans="1:5" x14ac:dyDescent="0.2">
      <c r="A400" s="130"/>
      <c r="B400" s="130"/>
      <c r="C400" s="130"/>
      <c r="D400" s="130"/>
      <c r="E400" s="130"/>
    </row>
    <row r="401" spans="1:5" x14ac:dyDescent="0.2">
      <c r="A401" s="130"/>
      <c r="B401" s="130" t="s">
        <v>625</v>
      </c>
      <c r="C401" s="130"/>
      <c r="D401" s="130"/>
      <c r="E401" s="130"/>
    </row>
    <row r="403" spans="1:5" x14ac:dyDescent="0.2">
      <c r="A403" s="173" t="s">
        <v>662</v>
      </c>
      <c r="B403" s="173"/>
      <c r="C403" s="173"/>
      <c r="D403" s="27" t="s">
        <v>605</v>
      </c>
      <c r="E403" s="28">
        <v>2023</v>
      </c>
    </row>
    <row r="404" spans="1:5" x14ac:dyDescent="0.2">
      <c r="A404" s="173" t="s">
        <v>612</v>
      </c>
      <c r="B404" s="173"/>
      <c r="C404" s="173"/>
      <c r="D404" s="27" t="s">
        <v>606</v>
      </c>
      <c r="E404" s="28" t="s">
        <v>608</v>
      </c>
    </row>
    <row r="405" spans="1:5" x14ac:dyDescent="0.2">
      <c r="A405" s="173" t="s">
        <v>663</v>
      </c>
      <c r="B405" s="173"/>
      <c r="C405" s="173"/>
      <c r="D405" s="27" t="s">
        <v>607</v>
      </c>
      <c r="E405" s="28">
        <v>2</v>
      </c>
    </row>
    <row r="406" spans="1:5" x14ac:dyDescent="0.2">
      <c r="A406" s="30" t="s">
        <v>194</v>
      </c>
      <c r="B406" s="31"/>
      <c r="C406" s="31"/>
      <c r="D406" s="31"/>
      <c r="E406" s="31"/>
    </row>
    <row r="407" spans="1:5" x14ac:dyDescent="0.2">
      <c r="A407" s="130"/>
      <c r="B407" s="130"/>
      <c r="C407" s="130"/>
      <c r="D407" s="130"/>
      <c r="E407" s="130"/>
    </row>
    <row r="408" spans="1:5" x14ac:dyDescent="0.2">
      <c r="A408" s="31" t="s">
        <v>175</v>
      </c>
      <c r="B408" s="31"/>
      <c r="C408" s="31"/>
      <c r="D408" s="31"/>
      <c r="E408" s="31"/>
    </row>
    <row r="409" spans="1:5" x14ac:dyDescent="0.2">
      <c r="A409" s="32" t="s">
        <v>144</v>
      </c>
      <c r="B409" s="32" t="s">
        <v>649</v>
      </c>
      <c r="C409" s="129">
        <v>2023</v>
      </c>
      <c r="D409" s="129">
        <v>2022</v>
      </c>
      <c r="E409" s="32"/>
    </row>
    <row r="410" spans="1:5" x14ac:dyDescent="0.2">
      <c r="A410" s="131">
        <v>1111</v>
      </c>
      <c r="B410" s="130" t="s">
        <v>482</v>
      </c>
      <c r="C410" s="132">
        <v>0</v>
      </c>
      <c r="D410" s="132">
        <v>0</v>
      </c>
      <c r="E410" s="130"/>
    </row>
    <row r="411" spans="1:5" x14ac:dyDescent="0.2">
      <c r="A411" s="131">
        <v>1112</v>
      </c>
      <c r="B411" s="130" t="s">
        <v>483</v>
      </c>
      <c r="C411" s="132">
        <v>39073133.549999997</v>
      </c>
      <c r="D411" s="132">
        <v>21943483.879999999</v>
      </c>
      <c r="E411" s="130"/>
    </row>
    <row r="412" spans="1:5" x14ac:dyDescent="0.2">
      <c r="A412" s="131">
        <v>1113</v>
      </c>
      <c r="B412" s="130" t="s">
        <v>484</v>
      </c>
      <c r="C412" s="132">
        <v>0</v>
      </c>
      <c r="D412" s="132">
        <v>0</v>
      </c>
      <c r="E412" s="130"/>
    </row>
    <row r="413" spans="1:5" x14ac:dyDescent="0.2">
      <c r="A413" s="131">
        <v>1114</v>
      </c>
      <c r="B413" s="130" t="s">
        <v>195</v>
      </c>
      <c r="C413" s="132">
        <v>1354487.66</v>
      </c>
      <c r="D413" s="132">
        <v>1274131.04</v>
      </c>
      <c r="E413" s="130"/>
    </row>
    <row r="414" spans="1:5" x14ac:dyDescent="0.2">
      <c r="A414" s="131">
        <v>1115</v>
      </c>
      <c r="B414" s="130" t="s">
        <v>196</v>
      </c>
      <c r="C414" s="132">
        <v>0</v>
      </c>
      <c r="D414" s="132">
        <v>0</v>
      </c>
      <c r="E414" s="130"/>
    </row>
    <row r="415" spans="1:5" x14ac:dyDescent="0.2">
      <c r="A415" s="131">
        <v>1116</v>
      </c>
      <c r="B415" s="130" t="s">
        <v>485</v>
      </c>
      <c r="C415" s="132">
        <v>0</v>
      </c>
      <c r="D415" s="132">
        <v>0</v>
      </c>
      <c r="E415" s="130"/>
    </row>
    <row r="416" spans="1:5" x14ac:dyDescent="0.2">
      <c r="A416" s="131">
        <v>1119</v>
      </c>
      <c r="B416" s="130" t="s">
        <v>486</v>
      </c>
      <c r="C416" s="132">
        <v>0</v>
      </c>
      <c r="D416" s="132">
        <v>0</v>
      </c>
      <c r="E416" s="130"/>
    </row>
    <row r="417" spans="1:5" x14ac:dyDescent="0.2">
      <c r="A417" s="133">
        <v>1110</v>
      </c>
      <c r="B417" s="134" t="s">
        <v>627</v>
      </c>
      <c r="C417" s="135">
        <f>SUM(C410:C416)</f>
        <v>40427621.209999993</v>
      </c>
      <c r="D417" s="135">
        <f>SUM(D410:D416)</f>
        <v>23217614.919999998</v>
      </c>
      <c r="E417" s="130"/>
    </row>
    <row r="418" spans="1:5" x14ac:dyDescent="0.2">
      <c r="A418" s="130"/>
      <c r="B418" s="130"/>
      <c r="C418" s="130"/>
      <c r="D418" s="130"/>
      <c r="E418" s="130"/>
    </row>
    <row r="419" spans="1:5" x14ac:dyDescent="0.2">
      <c r="A419" s="130"/>
      <c r="B419" s="130"/>
      <c r="C419" s="130"/>
      <c r="D419" s="130"/>
      <c r="E419" s="130"/>
    </row>
    <row r="420" spans="1:5" x14ac:dyDescent="0.2">
      <c r="A420" s="31" t="s">
        <v>176</v>
      </c>
      <c r="B420" s="31"/>
      <c r="C420" s="31"/>
      <c r="D420" s="31"/>
      <c r="E420" s="130"/>
    </row>
    <row r="421" spans="1:5" x14ac:dyDescent="0.2">
      <c r="A421" s="32" t="s">
        <v>144</v>
      </c>
      <c r="B421" s="32" t="s">
        <v>649</v>
      </c>
      <c r="C421" s="144" t="s">
        <v>648</v>
      </c>
      <c r="D421" s="144" t="s">
        <v>179</v>
      </c>
      <c r="E421" s="130"/>
    </row>
    <row r="422" spans="1:5" x14ac:dyDescent="0.2">
      <c r="A422" s="133">
        <v>1230</v>
      </c>
      <c r="B422" s="134" t="s">
        <v>228</v>
      </c>
      <c r="C422" s="135">
        <f>SUM(C423:C429)</f>
        <v>0</v>
      </c>
      <c r="D422" s="135">
        <f>SUM(D423:D429)</f>
        <v>0</v>
      </c>
      <c r="E422" s="130"/>
    </row>
    <row r="423" spans="1:5" x14ac:dyDescent="0.2">
      <c r="A423" s="131">
        <v>1231</v>
      </c>
      <c r="B423" s="130" t="s">
        <v>229</v>
      </c>
      <c r="C423" s="132">
        <v>0</v>
      </c>
      <c r="D423" s="132">
        <v>0</v>
      </c>
      <c r="E423" s="130"/>
    </row>
    <row r="424" spans="1:5" x14ac:dyDescent="0.2">
      <c r="A424" s="131">
        <v>1232</v>
      </c>
      <c r="B424" s="130" t="s">
        <v>230</v>
      </c>
      <c r="C424" s="132">
        <v>0</v>
      </c>
      <c r="D424" s="132">
        <v>0</v>
      </c>
      <c r="E424" s="130"/>
    </row>
    <row r="425" spans="1:5" x14ac:dyDescent="0.2">
      <c r="A425" s="131">
        <v>1233</v>
      </c>
      <c r="B425" s="130" t="s">
        <v>231</v>
      </c>
      <c r="C425" s="132">
        <v>0</v>
      </c>
      <c r="D425" s="132">
        <v>0</v>
      </c>
      <c r="E425" s="130"/>
    </row>
    <row r="426" spans="1:5" x14ac:dyDescent="0.2">
      <c r="A426" s="131">
        <v>1234</v>
      </c>
      <c r="B426" s="130" t="s">
        <v>232</v>
      </c>
      <c r="C426" s="132">
        <v>0</v>
      </c>
      <c r="D426" s="132">
        <v>0</v>
      </c>
      <c r="E426" s="130"/>
    </row>
    <row r="427" spans="1:5" x14ac:dyDescent="0.2">
      <c r="A427" s="131">
        <v>1235</v>
      </c>
      <c r="B427" s="130" t="s">
        <v>233</v>
      </c>
      <c r="C427" s="132">
        <v>0</v>
      </c>
      <c r="D427" s="132">
        <v>0</v>
      </c>
      <c r="E427" s="130"/>
    </row>
    <row r="428" spans="1:5" x14ac:dyDescent="0.2">
      <c r="A428" s="131">
        <v>1236</v>
      </c>
      <c r="B428" s="130" t="s">
        <v>234</v>
      </c>
      <c r="C428" s="132">
        <v>0</v>
      </c>
      <c r="D428" s="132">
        <v>0</v>
      </c>
      <c r="E428" s="130"/>
    </row>
    <row r="429" spans="1:5" x14ac:dyDescent="0.2">
      <c r="A429" s="131">
        <v>1239</v>
      </c>
      <c r="B429" s="130" t="s">
        <v>235</v>
      </c>
      <c r="C429" s="132">
        <v>0</v>
      </c>
      <c r="D429" s="132">
        <v>0</v>
      </c>
      <c r="E429" s="130"/>
    </row>
    <row r="430" spans="1:5" x14ac:dyDescent="0.2">
      <c r="A430" s="133">
        <v>1240</v>
      </c>
      <c r="B430" s="134" t="s">
        <v>236</v>
      </c>
      <c r="C430" s="135">
        <f>SUM(C431:C438)</f>
        <v>1539356.85</v>
      </c>
      <c r="D430" s="135">
        <f>SUM(D431:D438)</f>
        <v>1539356.85</v>
      </c>
      <c r="E430" s="130"/>
    </row>
    <row r="431" spans="1:5" x14ac:dyDescent="0.2">
      <c r="A431" s="131">
        <v>1241</v>
      </c>
      <c r="B431" s="130" t="s">
        <v>237</v>
      </c>
      <c r="C431" s="132">
        <v>705680.66</v>
      </c>
      <c r="D431" s="132">
        <v>705680.66</v>
      </c>
      <c r="E431" s="130"/>
    </row>
    <row r="432" spans="1:5" x14ac:dyDescent="0.2">
      <c r="A432" s="131">
        <v>1242</v>
      </c>
      <c r="B432" s="130" t="s">
        <v>238</v>
      </c>
      <c r="C432" s="132">
        <v>0</v>
      </c>
      <c r="D432" s="132">
        <v>0</v>
      </c>
      <c r="E432" s="130"/>
    </row>
    <row r="433" spans="1:5" x14ac:dyDescent="0.2">
      <c r="A433" s="131">
        <v>1243</v>
      </c>
      <c r="B433" s="130" t="s">
        <v>239</v>
      </c>
      <c r="C433" s="132">
        <v>0</v>
      </c>
      <c r="D433" s="132">
        <v>0</v>
      </c>
      <c r="E433" s="130"/>
    </row>
    <row r="434" spans="1:5" x14ac:dyDescent="0.2">
      <c r="A434" s="131">
        <v>1244</v>
      </c>
      <c r="B434" s="130" t="s">
        <v>240</v>
      </c>
      <c r="C434" s="132">
        <v>0</v>
      </c>
      <c r="D434" s="132">
        <v>0</v>
      </c>
      <c r="E434" s="130"/>
    </row>
    <row r="435" spans="1:5" x14ac:dyDescent="0.2">
      <c r="A435" s="131">
        <v>1245</v>
      </c>
      <c r="B435" s="130" t="s">
        <v>241</v>
      </c>
      <c r="C435" s="132">
        <v>0</v>
      </c>
      <c r="D435" s="132">
        <v>0</v>
      </c>
      <c r="E435" s="130"/>
    </row>
    <row r="436" spans="1:5" x14ac:dyDescent="0.2">
      <c r="A436" s="131">
        <v>1246</v>
      </c>
      <c r="B436" s="130" t="s">
        <v>242</v>
      </c>
      <c r="C436" s="132">
        <v>833676.19</v>
      </c>
      <c r="D436" s="132">
        <v>833676.19</v>
      </c>
      <c r="E436" s="130"/>
    </row>
    <row r="437" spans="1:5" x14ac:dyDescent="0.2">
      <c r="A437" s="131">
        <v>1247</v>
      </c>
      <c r="B437" s="130" t="s">
        <v>243</v>
      </c>
      <c r="C437" s="132">
        <v>0</v>
      </c>
      <c r="D437" s="132">
        <v>0</v>
      </c>
      <c r="E437" s="130"/>
    </row>
    <row r="438" spans="1:5" x14ac:dyDescent="0.2">
      <c r="A438" s="131">
        <v>1248</v>
      </c>
      <c r="B438" s="130" t="s">
        <v>244</v>
      </c>
      <c r="C438" s="132">
        <v>0</v>
      </c>
      <c r="D438" s="132">
        <v>0</v>
      </c>
      <c r="E438" s="130"/>
    </row>
    <row r="439" spans="1:5" x14ac:dyDescent="0.2">
      <c r="A439" s="133">
        <v>1250</v>
      </c>
      <c r="B439" s="134" t="s">
        <v>246</v>
      </c>
      <c r="C439" s="135">
        <f>SUM(C440:C444)</f>
        <v>0</v>
      </c>
      <c r="D439" s="135">
        <f>SUM(D440:D444)</f>
        <v>0</v>
      </c>
      <c r="E439" s="134"/>
    </row>
    <row r="440" spans="1:5" x14ac:dyDescent="0.2">
      <c r="A440" s="131">
        <v>1251</v>
      </c>
      <c r="B440" s="130" t="s">
        <v>247</v>
      </c>
      <c r="C440" s="132">
        <v>0</v>
      </c>
      <c r="D440" s="132">
        <v>0</v>
      </c>
      <c r="E440" s="130"/>
    </row>
    <row r="441" spans="1:5" x14ac:dyDescent="0.2">
      <c r="A441" s="131">
        <v>1252</v>
      </c>
      <c r="B441" s="130" t="s">
        <v>248</v>
      </c>
      <c r="C441" s="132">
        <v>0</v>
      </c>
      <c r="D441" s="132">
        <v>0</v>
      </c>
      <c r="E441" s="130"/>
    </row>
    <row r="442" spans="1:5" x14ac:dyDescent="0.2">
      <c r="A442" s="131">
        <v>1253</v>
      </c>
      <c r="B442" s="130" t="s">
        <v>249</v>
      </c>
      <c r="C442" s="132">
        <v>0</v>
      </c>
      <c r="D442" s="132">
        <v>0</v>
      </c>
      <c r="E442" s="130"/>
    </row>
    <row r="443" spans="1:5" x14ac:dyDescent="0.2">
      <c r="A443" s="131">
        <v>1254</v>
      </c>
      <c r="B443" s="130" t="s">
        <v>250</v>
      </c>
      <c r="C443" s="132">
        <v>0</v>
      </c>
      <c r="D443" s="132">
        <v>0</v>
      </c>
      <c r="E443" s="130"/>
    </row>
    <row r="444" spans="1:5" x14ac:dyDescent="0.2">
      <c r="A444" s="131">
        <v>1259</v>
      </c>
      <c r="B444" s="130" t="s">
        <v>251</v>
      </c>
      <c r="C444" s="132">
        <v>0</v>
      </c>
      <c r="D444" s="132">
        <v>0</v>
      </c>
      <c r="E444" s="130"/>
    </row>
    <row r="445" spans="1:5" x14ac:dyDescent="0.2">
      <c r="A445" s="130"/>
      <c r="B445" s="136" t="s">
        <v>628</v>
      </c>
      <c r="C445" s="135">
        <f>C422+C430+C439</f>
        <v>1539356.85</v>
      </c>
      <c r="D445" s="135">
        <f>D422+D430+D439</f>
        <v>1539356.85</v>
      </c>
      <c r="E445" s="130"/>
    </row>
    <row r="446" spans="1:5" x14ac:dyDescent="0.2">
      <c r="A446" s="130"/>
      <c r="B446" s="130"/>
      <c r="C446" s="130"/>
      <c r="D446" s="130"/>
      <c r="E446" s="130"/>
    </row>
    <row r="447" spans="1:5" x14ac:dyDescent="0.2">
      <c r="A447" s="31" t="s">
        <v>184</v>
      </c>
      <c r="B447" s="31"/>
      <c r="C447" s="31"/>
      <c r="D447" s="31"/>
      <c r="E447" s="31"/>
    </row>
    <row r="448" spans="1:5" x14ac:dyDescent="0.2">
      <c r="A448" s="32" t="s">
        <v>144</v>
      </c>
      <c r="B448" s="32" t="s">
        <v>649</v>
      </c>
      <c r="C448" s="129">
        <v>2023</v>
      </c>
      <c r="D448" s="129">
        <v>2022</v>
      </c>
      <c r="E448" s="32"/>
    </row>
    <row r="449" spans="1:5" x14ac:dyDescent="0.2">
      <c r="A449" s="133">
        <v>3210</v>
      </c>
      <c r="B449" s="134" t="s">
        <v>629</v>
      </c>
      <c r="C449" s="135">
        <v>25523929.02</v>
      </c>
      <c r="D449" s="135">
        <v>9427465.0399999991</v>
      </c>
      <c r="E449" s="130"/>
    </row>
    <row r="450" spans="1:5" x14ac:dyDescent="0.2">
      <c r="A450" s="131"/>
      <c r="B450" s="136" t="s">
        <v>617</v>
      </c>
      <c r="C450" s="135">
        <f>C453+C465+C493+C496+C451</f>
        <v>81304.899999999994</v>
      </c>
      <c r="D450" s="135">
        <f>D453+D465+D493+D496+D451</f>
        <v>3338477.8099999996</v>
      </c>
      <c r="E450" s="130"/>
    </row>
    <row r="451" spans="1:5" x14ac:dyDescent="0.2">
      <c r="A451" s="153">
        <v>5100</v>
      </c>
      <c r="B451" s="154" t="s">
        <v>359</v>
      </c>
      <c r="C451" s="155">
        <f>SUM(C452:C452)</f>
        <v>0</v>
      </c>
      <c r="D451" s="155">
        <f>SUM(D452:D452)</f>
        <v>0</v>
      </c>
      <c r="E451" s="130"/>
    </row>
    <row r="452" spans="1:5" x14ac:dyDescent="0.2">
      <c r="A452" s="156">
        <v>5130</v>
      </c>
      <c r="B452" s="157" t="s">
        <v>650</v>
      </c>
      <c r="C452" s="158">
        <v>0</v>
      </c>
      <c r="D452" s="158">
        <v>0</v>
      </c>
      <c r="E452" s="130"/>
    </row>
    <row r="453" spans="1:5" x14ac:dyDescent="0.2">
      <c r="A453" s="133">
        <v>5400</v>
      </c>
      <c r="B453" s="134" t="s">
        <v>424</v>
      </c>
      <c r="C453" s="135">
        <f>C454+C456+C458+C460+C462</f>
        <v>0</v>
      </c>
      <c r="D453" s="135">
        <f>D454+D456+D458+D460+D462</f>
        <v>0</v>
      </c>
      <c r="E453" s="130"/>
    </row>
    <row r="454" spans="1:5" x14ac:dyDescent="0.2">
      <c r="A454" s="131">
        <v>5410</v>
      </c>
      <c r="B454" s="130" t="s">
        <v>618</v>
      </c>
      <c r="C454" s="132">
        <f>C455</f>
        <v>0</v>
      </c>
      <c r="D454" s="132">
        <f>D455</f>
        <v>0</v>
      </c>
      <c r="E454" s="130"/>
    </row>
    <row r="455" spans="1:5" x14ac:dyDescent="0.2">
      <c r="A455" s="131">
        <v>5411</v>
      </c>
      <c r="B455" s="130" t="s">
        <v>426</v>
      </c>
      <c r="C455" s="132">
        <v>0</v>
      </c>
      <c r="D455" s="132">
        <v>0</v>
      </c>
      <c r="E455" s="130"/>
    </row>
    <row r="456" spans="1:5" x14ac:dyDescent="0.2">
      <c r="A456" s="131">
        <v>5420</v>
      </c>
      <c r="B456" s="130" t="s">
        <v>619</v>
      </c>
      <c r="C456" s="132">
        <f>C457</f>
        <v>0</v>
      </c>
      <c r="D456" s="132">
        <f>D457</f>
        <v>0</v>
      </c>
      <c r="E456" s="130"/>
    </row>
    <row r="457" spans="1:5" x14ac:dyDescent="0.2">
      <c r="A457" s="131">
        <v>5421</v>
      </c>
      <c r="B457" s="130" t="s">
        <v>429</v>
      </c>
      <c r="C457" s="132">
        <v>0</v>
      </c>
      <c r="D457" s="132">
        <v>0</v>
      </c>
      <c r="E457" s="130"/>
    </row>
    <row r="458" spans="1:5" x14ac:dyDescent="0.2">
      <c r="A458" s="131">
        <v>5430</v>
      </c>
      <c r="B458" s="130" t="s">
        <v>620</v>
      </c>
      <c r="C458" s="132">
        <f>C459</f>
        <v>0</v>
      </c>
      <c r="D458" s="132">
        <f>D459</f>
        <v>0</v>
      </c>
      <c r="E458" s="130"/>
    </row>
    <row r="459" spans="1:5" x14ac:dyDescent="0.2">
      <c r="A459" s="131">
        <v>5431</v>
      </c>
      <c r="B459" s="130" t="s">
        <v>432</v>
      </c>
      <c r="C459" s="132">
        <v>0</v>
      </c>
      <c r="D459" s="132">
        <v>0</v>
      </c>
      <c r="E459" s="130"/>
    </row>
    <row r="460" spans="1:5" x14ac:dyDescent="0.2">
      <c r="A460" s="131">
        <v>5440</v>
      </c>
      <c r="B460" s="130" t="s">
        <v>621</v>
      </c>
      <c r="C460" s="132">
        <f>C461</f>
        <v>0</v>
      </c>
      <c r="D460" s="132">
        <f>D461</f>
        <v>0</v>
      </c>
      <c r="E460" s="130"/>
    </row>
    <row r="461" spans="1:5" x14ac:dyDescent="0.2">
      <c r="A461" s="131">
        <v>5441</v>
      </c>
      <c r="B461" s="130" t="s">
        <v>621</v>
      </c>
      <c r="C461" s="132">
        <v>0</v>
      </c>
      <c r="D461" s="132">
        <v>0</v>
      </c>
      <c r="E461" s="130"/>
    </row>
    <row r="462" spans="1:5" x14ac:dyDescent="0.2">
      <c r="A462" s="131">
        <v>5450</v>
      </c>
      <c r="B462" s="130" t="s">
        <v>622</v>
      </c>
      <c r="C462" s="132">
        <f>SUM(C463:C464)</f>
        <v>0</v>
      </c>
      <c r="D462" s="132">
        <f>SUM(D463:D464)</f>
        <v>0</v>
      </c>
      <c r="E462" s="130"/>
    </row>
    <row r="463" spans="1:5" x14ac:dyDescent="0.2">
      <c r="A463" s="131">
        <v>5451</v>
      </c>
      <c r="B463" s="130" t="s">
        <v>436</v>
      </c>
      <c r="C463" s="132">
        <v>0</v>
      </c>
      <c r="D463" s="132">
        <v>0</v>
      </c>
      <c r="E463" s="130"/>
    </row>
    <row r="464" spans="1:5" x14ac:dyDescent="0.2">
      <c r="A464" s="131">
        <v>5452</v>
      </c>
      <c r="B464" s="130" t="s">
        <v>437</v>
      </c>
      <c r="C464" s="132">
        <v>0</v>
      </c>
      <c r="D464" s="132">
        <v>0</v>
      </c>
      <c r="E464" s="130"/>
    </row>
    <row r="465" spans="1:5" x14ac:dyDescent="0.2">
      <c r="A465" s="133">
        <v>5500</v>
      </c>
      <c r="B465" s="134" t="s">
        <v>438</v>
      </c>
      <c r="C465" s="135">
        <f>C466+C475+C478+C484</f>
        <v>-0.3</v>
      </c>
      <c r="D465" s="135">
        <f>D466+D475+D478+D484</f>
        <v>0</v>
      </c>
      <c r="E465" s="130"/>
    </row>
    <row r="466" spans="1:5" x14ac:dyDescent="0.2">
      <c r="A466" s="131">
        <v>5510</v>
      </c>
      <c r="B466" s="130" t="s">
        <v>439</v>
      </c>
      <c r="C466" s="132">
        <f>SUM(C467:C474)</f>
        <v>0</v>
      </c>
      <c r="D466" s="132">
        <f>SUM(D467:D474)</f>
        <v>0</v>
      </c>
      <c r="E466" s="130"/>
    </row>
    <row r="467" spans="1:5" x14ac:dyDescent="0.2">
      <c r="A467" s="131">
        <v>5511</v>
      </c>
      <c r="B467" s="130" t="s">
        <v>440</v>
      </c>
      <c r="C467" s="132">
        <v>0</v>
      </c>
      <c r="D467" s="132">
        <v>0</v>
      </c>
      <c r="E467" s="130"/>
    </row>
    <row r="468" spans="1:5" x14ac:dyDescent="0.2">
      <c r="A468" s="131">
        <v>5512</v>
      </c>
      <c r="B468" s="130" t="s">
        <v>441</v>
      </c>
      <c r="C468" s="132">
        <v>0</v>
      </c>
      <c r="D468" s="132">
        <v>0</v>
      </c>
      <c r="E468" s="130"/>
    </row>
    <row r="469" spans="1:5" x14ac:dyDescent="0.2">
      <c r="A469" s="131">
        <v>5513</v>
      </c>
      <c r="B469" s="130" t="s">
        <v>442</v>
      </c>
      <c r="C469" s="132">
        <v>0</v>
      </c>
      <c r="D469" s="132">
        <v>0</v>
      </c>
      <c r="E469" s="130"/>
    </row>
    <row r="470" spans="1:5" x14ac:dyDescent="0.2">
      <c r="A470" s="131">
        <v>5514</v>
      </c>
      <c r="B470" s="130" t="s">
        <v>443</v>
      </c>
      <c r="C470" s="132">
        <v>0</v>
      </c>
      <c r="D470" s="132">
        <v>0</v>
      </c>
      <c r="E470" s="130"/>
    </row>
    <row r="471" spans="1:5" x14ac:dyDescent="0.2">
      <c r="A471" s="131">
        <v>5515</v>
      </c>
      <c r="B471" s="130" t="s">
        <v>444</v>
      </c>
      <c r="C471" s="132">
        <v>0</v>
      </c>
      <c r="D471" s="132">
        <v>0</v>
      </c>
      <c r="E471" s="130"/>
    </row>
    <row r="472" spans="1:5" x14ac:dyDescent="0.2">
      <c r="A472" s="131">
        <v>5516</v>
      </c>
      <c r="B472" s="130" t="s">
        <v>445</v>
      </c>
      <c r="C472" s="132">
        <v>0</v>
      </c>
      <c r="D472" s="132">
        <v>0</v>
      </c>
      <c r="E472" s="130"/>
    </row>
    <row r="473" spans="1:5" x14ac:dyDescent="0.2">
      <c r="A473" s="131">
        <v>5517</v>
      </c>
      <c r="B473" s="130" t="s">
        <v>446</v>
      </c>
      <c r="C473" s="132">
        <v>0</v>
      </c>
      <c r="D473" s="132">
        <v>0</v>
      </c>
      <c r="E473" s="130"/>
    </row>
    <row r="474" spans="1:5" x14ac:dyDescent="0.2">
      <c r="A474" s="131">
        <v>5518</v>
      </c>
      <c r="B474" s="130" t="s">
        <v>81</v>
      </c>
      <c r="C474" s="132">
        <v>0</v>
      </c>
      <c r="D474" s="132">
        <v>0</v>
      </c>
      <c r="E474" s="130"/>
    </row>
    <row r="475" spans="1:5" x14ac:dyDescent="0.2">
      <c r="A475" s="131">
        <v>5520</v>
      </c>
      <c r="B475" s="130" t="s">
        <v>80</v>
      </c>
      <c r="C475" s="132">
        <f>SUM(C476:C477)</f>
        <v>0</v>
      </c>
      <c r="D475" s="132">
        <f>SUM(D476:D477)</f>
        <v>0</v>
      </c>
      <c r="E475" s="130"/>
    </row>
    <row r="476" spans="1:5" x14ac:dyDescent="0.2">
      <c r="A476" s="131">
        <v>5521</v>
      </c>
      <c r="B476" s="130" t="s">
        <v>447</v>
      </c>
      <c r="C476" s="132">
        <v>0</v>
      </c>
      <c r="D476" s="132">
        <v>0</v>
      </c>
      <c r="E476" s="130"/>
    </row>
    <row r="477" spans="1:5" x14ac:dyDescent="0.2">
      <c r="A477" s="131">
        <v>5522</v>
      </c>
      <c r="B477" s="130" t="s">
        <v>448</v>
      </c>
      <c r="C477" s="132">
        <v>0</v>
      </c>
      <c r="D477" s="132">
        <v>0</v>
      </c>
      <c r="E477" s="130"/>
    </row>
    <row r="478" spans="1:5" x14ac:dyDescent="0.2">
      <c r="A478" s="131">
        <v>5530</v>
      </c>
      <c r="B478" s="130" t="s">
        <v>449</v>
      </c>
      <c r="C478" s="132">
        <f>SUM(C479:C483)</f>
        <v>0</v>
      </c>
      <c r="D478" s="132">
        <f>SUM(D479:D483)</f>
        <v>0</v>
      </c>
      <c r="E478" s="130"/>
    </row>
    <row r="479" spans="1:5" x14ac:dyDescent="0.2">
      <c r="A479" s="131">
        <v>5531</v>
      </c>
      <c r="B479" s="130" t="s">
        <v>450</v>
      </c>
      <c r="C479" s="132">
        <v>0</v>
      </c>
      <c r="D479" s="132">
        <v>0</v>
      </c>
      <c r="E479" s="130"/>
    </row>
    <row r="480" spans="1:5" x14ac:dyDescent="0.2">
      <c r="A480" s="131">
        <v>5532</v>
      </c>
      <c r="B480" s="130" t="s">
        <v>451</v>
      </c>
      <c r="C480" s="132">
        <v>0</v>
      </c>
      <c r="D480" s="132">
        <v>0</v>
      </c>
      <c r="E480" s="130"/>
    </row>
    <row r="481" spans="1:5" x14ac:dyDescent="0.2">
      <c r="A481" s="131">
        <v>5533</v>
      </c>
      <c r="B481" s="130" t="s">
        <v>452</v>
      </c>
      <c r="C481" s="132">
        <v>0</v>
      </c>
      <c r="D481" s="132">
        <v>0</v>
      </c>
      <c r="E481" s="130"/>
    </row>
    <row r="482" spans="1:5" x14ac:dyDescent="0.2">
      <c r="A482" s="131">
        <v>5534</v>
      </c>
      <c r="B482" s="130" t="s">
        <v>453</v>
      </c>
      <c r="C482" s="132">
        <v>0</v>
      </c>
      <c r="D482" s="132">
        <v>0</v>
      </c>
      <c r="E482" s="130"/>
    </row>
    <row r="483" spans="1:5" x14ac:dyDescent="0.2">
      <c r="A483" s="131">
        <v>5535</v>
      </c>
      <c r="B483" s="130" t="s">
        <v>454</v>
      </c>
      <c r="C483" s="132">
        <v>0</v>
      </c>
      <c r="D483" s="132">
        <v>0</v>
      </c>
      <c r="E483" s="130"/>
    </row>
    <row r="484" spans="1:5" x14ac:dyDescent="0.2">
      <c r="A484" s="131">
        <v>5590</v>
      </c>
      <c r="B484" s="130" t="s">
        <v>455</v>
      </c>
      <c r="C484" s="132">
        <f>SUM(C485:C492)</f>
        <v>-0.3</v>
      </c>
      <c r="D484" s="132">
        <f>SUM(D485:D492)</f>
        <v>0</v>
      </c>
      <c r="E484" s="130"/>
    </row>
    <row r="485" spans="1:5" x14ac:dyDescent="0.2">
      <c r="A485" s="131">
        <v>5591</v>
      </c>
      <c r="B485" s="130" t="s">
        <v>456</v>
      </c>
      <c r="C485" s="132">
        <v>0</v>
      </c>
      <c r="D485" s="132">
        <v>0</v>
      </c>
      <c r="E485" s="130"/>
    </row>
    <row r="486" spans="1:5" x14ac:dyDescent="0.2">
      <c r="A486" s="131">
        <v>5592</v>
      </c>
      <c r="B486" s="130" t="s">
        <v>457</v>
      </c>
      <c r="C486" s="132">
        <v>0</v>
      </c>
      <c r="D486" s="132">
        <v>0</v>
      </c>
      <c r="E486" s="130"/>
    </row>
    <row r="487" spans="1:5" x14ac:dyDescent="0.2">
      <c r="A487" s="131">
        <v>5593</v>
      </c>
      <c r="B487" s="130" t="s">
        <v>458</v>
      </c>
      <c r="C487" s="132">
        <v>0</v>
      </c>
      <c r="D487" s="132">
        <v>0</v>
      </c>
      <c r="E487" s="130"/>
    </row>
    <row r="488" spans="1:5" x14ac:dyDescent="0.2">
      <c r="A488" s="131">
        <v>5594</v>
      </c>
      <c r="B488" s="130" t="s">
        <v>459</v>
      </c>
      <c r="C488" s="132">
        <v>0</v>
      </c>
      <c r="D488" s="132">
        <v>0</v>
      </c>
      <c r="E488" s="130"/>
    </row>
    <row r="489" spans="1:5" x14ac:dyDescent="0.2">
      <c r="A489" s="131">
        <v>5595</v>
      </c>
      <c r="B489" s="130" t="s">
        <v>460</v>
      </c>
      <c r="C489" s="132">
        <v>0</v>
      </c>
      <c r="D489" s="132">
        <v>0</v>
      </c>
      <c r="E489" s="130"/>
    </row>
    <row r="490" spans="1:5" x14ac:dyDescent="0.2">
      <c r="A490" s="131">
        <v>5596</v>
      </c>
      <c r="B490" s="130" t="s">
        <v>355</v>
      </c>
      <c r="C490" s="132">
        <v>0</v>
      </c>
      <c r="D490" s="132">
        <v>0</v>
      </c>
      <c r="E490" s="130"/>
    </row>
    <row r="491" spans="1:5" x14ac:dyDescent="0.2">
      <c r="A491" s="131">
        <v>5597</v>
      </c>
      <c r="B491" s="130" t="s">
        <v>461</v>
      </c>
      <c r="C491" s="132">
        <v>0</v>
      </c>
      <c r="D491" s="132">
        <v>0</v>
      </c>
      <c r="E491" s="130"/>
    </row>
    <row r="492" spans="1:5" x14ac:dyDescent="0.2">
      <c r="A492" s="131">
        <v>5599</v>
      </c>
      <c r="B492" s="130" t="s">
        <v>462</v>
      </c>
      <c r="C492" s="132">
        <v>-0.3</v>
      </c>
      <c r="D492" s="132">
        <v>0</v>
      </c>
      <c r="E492" s="130"/>
    </row>
    <row r="493" spans="1:5" x14ac:dyDescent="0.2">
      <c r="A493" s="133">
        <v>5600</v>
      </c>
      <c r="B493" s="134" t="s">
        <v>79</v>
      </c>
      <c r="C493" s="135">
        <f>C494</f>
        <v>0</v>
      </c>
      <c r="D493" s="135">
        <f>D494</f>
        <v>0</v>
      </c>
      <c r="E493" s="130"/>
    </row>
    <row r="494" spans="1:5" x14ac:dyDescent="0.2">
      <c r="A494" s="131">
        <v>5610</v>
      </c>
      <c r="B494" s="130" t="s">
        <v>463</v>
      </c>
      <c r="C494" s="132">
        <f>C495</f>
        <v>0</v>
      </c>
      <c r="D494" s="132">
        <f>D495</f>
        <v>0</v>
      </c>
      <c r="E494" s="130"/>
    </row>
    <row r="495" spans="1:5" x14ac:dyDescent="0.2">
      <c r="A495" s="131">
        <v>5611</v>
      </c>
      <c r="B495" s="130" t="s">
        <v>464</v>
      </c>
      <c r="C495" s="132">
        <v>0</v>
      </c>
      <c r="D495" s="132">
        <v>0</v>
      </c>
      <c r="E495" s="130"/>
    </row>
    <row r="496" spans="1:5" x14ac:dyDescent="0.2">
      <c r="A496" s="133">
        <v>2110</v>
      </c>
      <c r="B496" s="139" t="s">
        <v>630</v>
      </c>
      <c r="C496" s="135">
        <f>SUM(C497:C501)</f>
        <v>81305.2</v>
      </c>
      <c r="D496" s="135">
        <f>SUM(D497:D501)</f>
        <v>3338477.8099999996</v>
      </c>
      <c r="E496" s="130"/>
    </row>
    <row r="497" spans="1:5" x14ac:dyDescent="0.2">
      <c r="A497" s="131">
        <v>2111</v>
      </c>
      <c r="B497" s="130" t="s">
        <v>631</v>
      </c>
      <c r="C497" s="132">
        <v>0</v>
      </c>
      <c r="D497" s="132">
        <v>0</v>
      </c>
      <c r="E497" s="130"/>
    </row>
    <row r="498" spans="1:5" x14ac:dyDescent="0.2">
      <c r="A498" s="131">
        <v>2112</v>
      </c>
      <c r="B498" s="130" t="s">
        <v>632</v>
      </c>
      <c r="C498" s="132">
        <v>47926.18</v>
      </c>
      <c r="D498" s="132">
        <v>421430.3</v>
      </c>
      <c r="E498" s="130"/>
    </row>
    <row r="499" spans="1:5" x14ac:dyDescent="0.2">
      <c r="A499" s="131">
        <v>2112</v>
      </c>
      <c r="B499" s="130" t="s">
        <v>633</v>
      </c>
      <c r="C499" s="132">
        <v>33379.019999999997</v>
      </c>
      <c r="D499" s="132">
        <v>2917047.51</v>
      </c>
      <c r="E499" s="130"/>
    </row>
    <row r="500" spans="1:5" x14ac:dyDescent="0.2">
      <c r="A500" s="131">
        <v>2115</v>
      </c>
      <c r="B500" s="130" t="s">
        <v>634</v>
      </c>
      <c r="C500" s="132">
        <v>0</v>
      </c>
      <c r="D500" s="132">
        <v>0</v>
      </c>
      <c r="E500" s="130"/>
    </row>
    <row r="501" spans="1:5" x14ac:dyDescent="0.2">
      <c r="A501" s="131">
        <v>2114</v>
      </c>
      <c r="B501" s="130" t="s">
        <v>635</v>
      </c>
      <c r="C501" s="132">
        <v>0</v>
      </c>
      <c r="D501" s="132">
        <v>0</v>
      </c>
      <c r="E501" s="130"/>
    </row>
    <row r="502" spans="1:5" x14ac:dyDescent="0.2">
      <c r="A502" s="131"/>
      <c r="B502" s="136" t="s">
        <v>636</v>
      </c>
      <c r="C502" s="135">
        <f>+C503</f>
        <v>12924729.52</v>
      </c>
      <c r="D502" s="135">
        <f>+D503</f>
        <v>0</v>
      </c>
      <c r="E502" s="130"/>
    </row>
    <row r="503" spans="1:5" x14ac:dyDescent="0.2">
      <c r="A503" s="153">
        <v>3100</v>
      </c>
      <c r="B503" s="159" t="s">
        <v>651</v>
      </c>
      <c r="C503" s="160">
        <f>SUM(C504:C507)</f>
        <v>12924729.52</v>
      </c>
      <c r="D503" s="160">
        <f>SUM(D504:D507)</f>
        <v>0</v>
      </c>
      <c r="E503" s="130"/>
    </row>
    <row r="504" spans="1:5" x14ac:dyDescent="0.2">
      <c r="A504" s="156"/>
      <c r="B504" s="161" t="s">
        <v>652</v>
      </c>
      <c r="C504" s="162">
        <v>0</v>
      </c>
      <c r="D504" s="162">
        <v>0</v>
      </c>
      <c r="E504" s="130"/>
    </row>
    <row r="505" spans="1:5" x14ac:dyDescent="0.2">
      <c r="A505" s="156"/>
      <c r="B505" s="161" t="s">
        <v>653</v>
      </c>
      <c r="C505" s="162">
        <v>0</v>
      </c>
      <c r="D505" s="162">
        <v>0</v>
      </c>
      <c r="E505" s="130"/>
    </row>
    <row r="506" spans="1:5" x14ac:dyDescent="0.2">
      <c r="A506" s="156"/>
      <c r="B506" s="161" t="s">
        <v>654</v>
      </c>
      <c r="C506" s="162">
        <v>0</v>
      </c>
      <c r="D506" s="162">
        <v>0</v>
      </c>
      <c r="E506" s="130"/>
    </row>
    <row r="507" spans="1:5" x14ac:dyDescent="0.2">
      <c r="A507" s="156"/>
      <c r="B507" s="161" t="s">
        <v>655</v>
      </c>
      <c r="C507" s="162">
        <v>12924729.52</v>
      </c>
      <c r="D507" s="162">
        <v>0</v>
      </c>
      <c r="E507" s="130"/>
    </row>
    <row r="508" spans="1:5" x14ac:dyDescent="0.2">
      <c r="A508" s="156"/>
      <c r="B508" s="164" t="s">
        <v>656</v>
      </c>
      <c r="C508" s="155">
        <f>+C509</f>
        <v>0</v>
      </c>
      <c r="D508" s="155">
        <f>+D509</f>
        <v>0</v>
      </c>
      <c r="E508" s="130"/>
    </row>
    <row r="509" spans="1:5" x14ac:dyDescent="0.2">
      <c r="A509" s="153">
        <v>1270</v>
      </c>
      <c r="B509" s="163" t="s">
        <v>252</v>
      </c>
      <c r="C509" s="160">
        <f>+C510</f>
        <v>0</v>
      </c>
      <c r="D509" s="160">
        <f>+D510</f>
        <v>0</v>
      </c>
      <c r="E509" s="130"/>
    </row>
    <row r="510" spans="1:5" x14ac:dyDescent="0.2">
      <c r="A510" s="156">
        <v>1273</v>
      </c>
      <c r="B510" s="157" t="s">
        <v>657</v>
      </c>
      <c r="C510" s="162">
        <v>0</v>
      </c>
      <c r="D510" s="162">
        <v>0</v>
      </c>
      <c r="E510" s="130"/>
    </row>
    <row r="511" spans="1:5" x14ac:dyDescent="0.2">
      <c r="A511" s="156"/>
      <c r="B511" s="164" t="s">
        <v>658</v>
      </c>
      <c r="C511" s="155">
        <f>+C512+C514</f>
        <v>-25911836.710000001</v>
      </c>
      <c r="D511" s="155">
        <f>+D512+D514</f>
        <v>0</v>
      </c>
      <c r="E511" s="130"/>
    </row>
    <row r="512" spans="1:5" x14ac:dyDescent="0.2">
      <c r="A512" s="153">
        <v>4300</v>
      </c>
      <c r="B512" s="159" t="s">
        <v>659</v>
      </c>
      <c r="C512" s="160">
        <f>+C513</f>
        <v>0</v>
      </c>
      <c r="D512" s="165">
        <f>+D513</f>
        <v>0</v>
      </c>
      <c r="E512" s="130"/>
    </row>
    <row r="513" spans="1:5" x14ac:dyDescent="0.2">
      <c r="A513" s="156">
        <v>4399</v>
      </c>
      <c r="B513" s="161" t="s">
        <v>352</v>
      </c>
      <c r="C513" s="162">
        <v>0</v>
      </c>
      <c r="D513" s="162">
        <v>0</v>
      </c>
      <c r="E513" s="130"/>
    </row>
    <row r="514" spans="1:5" x14ac:dyDescent="0.2">
      <c r="A514" s="133">
        <v>1120</v>
      </c>
      <c r="B514" s="140" t="s">
        <v>637</v>
      </c>
      <c r="C514" s="135">
        <f>SUM(C515:C523)</f>
        <v>-25911836.710000001</v>
      </c>
      <c r="D514" s="135">
        <f>SUM(D515:D523)</f>
        <v>0</v>
      </c>
      <c r="E514" s="130"/>
    </row>
    <row r="515" spans="1:5" x14ac:dyDescent="0.2">
      <c r="A515" s="131">
        <v>1124</v>
      </c>
      <c r="B515" s="141" t="s">
        <v>638</v>
      </c>
      <c r="C515" s="142">
        <v>0</v>
      </c>
      <c r="D515" s="132">
        <v>0</v>
      </c>
      <c r="E515" s="130"/>
    </row>
    <row r="516" spans="1:5" x14ac:dyDescent="0.2">
      <c r="A516" s="131">
        <v>1124</v>
      </c>
      <c r="B516" s="141" t="s">
        <v>639</v>
      </c>
      <c r="C516" s="142">
        <v>0</v>
      </c>
      <c r="D516" s="132">
        <v>0</v>
      </c>
      <c r="E516" s="130"/>
    </row>
    <row r="517" spans="1:5" x14ac:dyDescent="0.2">
      <c r="A517" s="131">
        <v>1124</v>
      </c>
      <c r="B517" s="141" t="s">
        <v>640</v>
      </c>
      <c r="C517" s="142">
        <v>0</v>
      </c>
      <c r="D517" s="132">
        <v>0</v>
      </c>
      <c r="E517" s="130"/>
    </row>
    <row r="518" spans="1:5" x14ac:dyDescent="0.2">
      <c r="A518" s="131">
        <v>1124</v>
      </c>
      <c r="B518" s="141" t="s">
        <v>641</v>
      </c>
      <c r="C518" s="142">
        <v>0</v>
      </c>
      <c r="D518" s="132">
        <v>0</v>
      </c>
      <c r="E518" s="130"/>
    </row>
    <row r="519" spans="1:5" x14ac:dyDescent="0.2">
      <c r="A519" s="131">
        <v>1124</v>
      </c>
      <c r="B519" s="141" t="s">
        <v>642</v>
      </c>
      <c r="C519" s="132">
        <v>0</v>
      </c>
      <c r="D519" s="132">
        <v>0</v>
      </c>
      <c r="E519" s="130"/>
    </row>
    <row r="520" spans="1:5" x14ac:dyDescent="0.2">
      <c r="A520" s="131">
        <v>1124</v>
      </c>
      <c r="B520" s="141" t="s">
        <v>643</v>
      </c>
      <c r="C520" s="132">
        <v>0</v>
      </c>
      <c r="D520" s="132">
        <v>0</v>
      </c>
      <c r="E520" s="130"/>
    </row>
    <row r="521" spans="1:5" x14ac:dyDescent="0.2">
      <c r="A521" s="131">
        <v>1122</v>
      </c>
      <c r="B521" s="141" t="s">
        <v>644</v>
      </c>
      <c r="C521" s="132">
        <v>-1368736.3</v>
      </c>
      <c r="D521" s="132">
        <v>0</v>
      </c>
      <c r="E521" s="130"/>
    </row>
    <row r="522" spans="1:5" x14ac:dyDescent="0.2">
      <c r="A522" s="131">
        <v>1122</v>
      </c>
      <c r="B522" s="141" t="s">
        <v>645</v>
      </c>
      <c r="C522" s="142">
        <v>-18022991.440000001</v>
      </c>
      <c r="D522" s="132">
        <v>0</v>
      </c>
      <c r="E522" s="130"/>
    </row>
    <row r="523" spans="1:5" x14ac:dyDescent="0.2">
      <c r="A523" s="131">
        <v>1122</v>
      </c>
      <c r="B523" s="141" t="s">
        <v>646</v>
      </c>
      <c r="C523" s="132">
        <v>-6520108.9699999997</v>
      </c>
      <c r="D523" s="132">
        <v>0</v>
      </c>
      <c r="E523" s="130"/>
    </row>
    <row r="524" spans="1:5" x14ac:dyDescent="0.2">
      <c r="A524" s="131"/>
      <c r="B524" s="143" t="s">
        <v>647</v>
      </c>
      <c r="C524" s="135">
        <f>C449+C450+C502-C508-C511</f>
        <v>64441800.149999999</v>
      </c>
      <c r="D524" s="135">
        <f>D449+D450+D502-D508-D511</f>
        <v>12765942.849999998</v>
      </c>
      <c r="E524" s="130"/>
    </row>
    <row r="525" spans="1:5" x14ac:dyDescent="0.2">
      <c r="B525" s="130" t="s">
        <v>625</v>
      </c>
      <c r="C525" s="130"/>
      <c r="D525" s="130"/>
      <c r="E525" s="130"/>
    </row>
    <row r="527" spans="1:5" x14ac:dyDescent="0.2">
      <c r="A527" s="174" t="s">
        <v>662</v>
      </c>
      <c r="B527" s="175"/>
      <c r="C527" s="176"/>
      <c r="D527" s="37"/>
      <c r="E527" s="37"/>
    </row>
    <row r="528" spans="1:5" x14ac:dyDescent="0.2">
      <c r="A528" s="177" t="s">
        <v>613</v>
      </c>
      <c r="B528" s="178"/>
      <c r="C528" s="179"/>
      <c r="D528" s="37"/>
      <c r="E528" s="37"/>
    </row>
    <row r="529" spans="1:5" x14ac:dyDescent="0.2">
      <c r="A529" s="177" t="s">
        <v>663</v>
      </c>
      <c r="B529" s="180"/>
      <c r="C529" s="179"/>
      <c r="D529" s="37"/>
      <c r="E529" s="37"/>
    </row>
    <row r="530" spans="1:5" x14ac:dyDescent="0.2">
      <c r="A530" s="181" t="s">
        <v>614</v>
      </c>
      <c r="B530" s="182"/>
      <c r="C530" s="183"/>
      <c r="D530" s="40"/>
      <c r="E530" s="40"/>
    </row>
    <row r="531" spans="1:5" x14ac:dyDescent="0.2">
      <c r="A531" s="58" t="s">
        <v>521</v>
      </c>
      <c r="B531" s="58"/>
      <c r="C531" s="145">
        <v>124083666.95999999</v>
      </c>
      <c r="D531" s="38"/>
      <c r="E531" s="38"/>
    </row>
    <row r="532" spans="1:5" x14ac:dyDescent="0.2">
      <c r="A532" s="59"/>
      <c r="B532" s="60"/>
      <c r="C532" s="61"/>
      <c r="D532" s="39"/>
      <c r="E532" s="39"/>
    </row>
    <row r="533" spans="1:5" x14ac:dyDescent="0.2">
      <c r="A533" s="68" t="s">
        <v>522</v>
      </c>
      <c r="B533" s="68"/>
      <c r="C533" s="146">
        <f>SUM(C534:C539)</f>
        <v>4029528.37</v>
      </c>
      <c r="D533" s="39"/>
      <c r="E533" s="39"/>
    </row>
    <row r="534" spans="1:5" x14ac:dyDescent="0.2">
      <c r="A534" s="76" t="s">
        <v>523</v>
      </c>
      <c r="B534" s="75" t="s">
        <v>342</v>
      </c>
      <c r="C534" s="147">
        <v>0</v>
      </c>
      <c r="D534" s="39"/>
      <c r="E534" s="39"/>
    </row>
    <row r="535" spans="1:5" x14ac:dyDescent="0.2">
      <c r="A535" s="62" t="s">
        <v>524</v>
      </c>
      <c r="B535" s="63" t="s">
        <v>533</v>
      </c>
      <c r="C535" s="147">
        <v>0</v>
      </c>
      <c r="D535" s="39"/>
      <c r="E535" s="39"/>
    </row>
    <row r="536" spans="1:5" x14ac:dyDescent="0.2">
      <c r="A536" s="62" t="s">
        <v>525</v>
      </c>
      <c r="B536" s="63" t="s">
        <v>350</v>
      </c>
      <c r="C536" s="147">
        <v>0</v>
      </c>
      <c r="D536" s="39"/>
      <c r="E536" s="39"/>
    </row>
    <row r="537" spans="1:5" x14ac:dyDescent="0.2">
      <c r="A537" s="62" t="s">
        <v>526</v>
      </c>
      <c r="B537" s="63" t="s">
        <v>351</v>
      </c>
      <c r="C537" s="147">
        <v>0</v>
      </c>
      <c r="D537" s="39"/>
      <c r="E537" s="39"/>
    </row>
    <row r="538" spans="1:5" x14ac:dyDescent="0.2">
      <c r="A538" s="62" t="s">
        <v>527</v>
      </c>
      <c r="B538" s="63" t="s">
        <v>352</v>
      </c>
      <c r="C538" s="147">
        <v>4029528.37</v>
      </c>
      <c r="D538" s="39"/>
      <c r="E538" s="39"/>
    </row>
    <row r="539" spans="1:5" x14ac:dyDescent="0.2">
      <c r="A539" s="64" t="s">
        <v>528</v>
      </c>
      <c r="B539" s="65" t="s">
        <v>529</v>
      </c>
      <c r="C539" s="147">
        <v>0</v>
      </c>
      <c r="D539" s="39"/>
      <c r="E539" s="39"/>
    </row>
    <row r="540" spans="1:5" x14ac:dyDescent="0.2">
      <c r="A540" s="74"/>
      <c r="B540" s="66"/>
      <c r="C540" s="67"/>
      <c r="D540" s="39"/>
      <c r="E540" s="39"/>
    </row>
    <row r="541" spans="1:5" x14ac:dyDescent="0.2">
      <c r="A541" s="68" t="s">
        <v>82</v>
      </c>
      <c r="B541" s="60"/>
      <c r="C541" s="146">
        <f>SUM(C542:C544)</f>
        <v>6462364.7599999998</v>
      </c>
      <c r="D541" s="39"/>
      <c r="E541" s="39"/>
    </row>
    <row r="542" spans="1:5" x14ac:dyDescent="0.2">
      <c r="A542" s="69">
        <v>3.1</v>
      </c>
      <c r="B542" s="63" t="s">
        <v>532</v>
      </c>
      <c r="C542" s="147">
        <v>0</v>
      </c>
      <c r="D542" s="39"/>
      <c r="E542" s="39"/>
    </row>
    <row r="543" spans="1:5" x14ac:dyDescent="0.2">
      <c r="A543" s="70">
        <v>3.2</v>
      </c>
      <c r="B543" s="63" t="s">
        <v>530</v>
      </c>
      <c r="C543" s="147">
        <v>0</v>
      </c>
      <c r="D543" s="39"/>
      <c r="E543" s="39"/>
    </row>
    <row r="544" spans="1:5" x14ac:dyDescent="0.2">
      <c r="A544" s="70">
        <v>3.3</v>
      </c>
      <c r="B544" s="65" t="s">
        <v>531</v>
      </c>
      <c r="C544" s="148">
        <v>6462364.7599999998</v>
      </c>
      <c r="D544" s="39"/>
      <c r="E544" s="39"/>
    </row>
    <row r="545" spans="1:5" x14ac:dyDescent="0.2">
      <c r="A545" s="59"/>
      <c r="B545" s="71"/>
      <c r="C545" s="72"/>
      <c r="D545" s="39"/>
      <c r="E545" s="39"/>
    </row>
    <row r="546" spans="1:5" x14ac:dyDescent="0.2">
      <c r="A546" s="73" t="s">
        <v>660</v>
      </c>
      <c r="B546" s="73"/>
      <c r="C546" s="145">
        <f>C531+C533-C541</f>
        <v>121650830.56999999</v>
      </c>
      <c r="D546" s="39"/>
      <c r="E546" s="39"/>
    </row>
    <row r="547" spans="1:5" x14ac:dyDescent="0.2">
      <c r="A547" s="39"/>
      <c r="B547" s="39"/>
      <c r="C547" s="39"/>
      <c r="D547" s="39"/>
      <c r="E547" s="39"/>
    </row>
    <row r="548" spans="1:5" x14ac:dyDescent="0.2">
      <c r="A548" s="39"/>
      <c r="B548" s="39" t="s">
        <v>625</v>
      </c>
      <c r="C548" s="39"/>
      <c r="D548" s="39"/>
      <c r="E548" s="39"/>
    </row>
    <row r="550" spans="1:5" x14ac:dyDescent="0.2">
      <c r="A550" s="184" t="s">
        <v>662</v>
      </c>
      <c r="B550" s="185"/>
      <c r="C550" s="186"/>
      <c r="D550" s="41"/>
      <c r="E550" s="41"/>
    </row>
    <row r="551" spans="1:5" x14ac:dyDescent="0.2">
      <c r="A551" s="170" t="s">
        <v>615</v>
      </c>
      <c r="B551" s="171"/>
      <c r="C551" s="172"/>
      <c r="D551" s="41"/>
      <c r="E551" s="41"/>
    </row>
    <row r="552" spans="1:5" x14ac:dyDescent="0.2">
      <c r="A552" s="170" t="s">
        <v>663</v>
      </c>
      <c r="B552" s="188"/>
      <c r="C552" s="172"/>
      <c r="D552" s="41"/>
      <c r="E552" s="41"/>
    </row>
    <row r="553" spans="1:5" x14ac:dyDescent="0.2">
      <c r="A553" s="181" t="s">
        <v>614</v>
      </c>
      <c r="B553" s="182"/>
      <c r="C553" s="183"/>
      <c r="D553" s="42"/>
      <c r="E553" s="42"/>
    </row>
    <row r="554" spans="1:5" x14ac:dyDescent="0.2">
      <c r="A554" s="84" t="s">
        <v>534</v>
      </c>
      <c r="B554" s="58"/>
      <c r="C554" s="149">
        <v>93636710.25</v>
      </c>
      <c r="D554" s="39"/>
      <c r="E554" s="39"/>
    </row>
    <row r="555" spans="1:5" x14ac:dyDescent="0.2">
      <c r="A555" s="78"/>
      <c r="B555" s="60"/>
      <c r="C555" s="79"/>
      <c r="D555" s="39"/>
      <c r="E555" s="39"/>
    </row>
    <row r="556" spans="1:5" x14ac:dyDescent="0.2">
      <c r="A556" s="68" t="s">
        <v>535</v>
      </c>
      <c r="B556" s="80"/>
      <c r="C556" s="146">
        <f>SUM(C557:C577)</f>
        <v>1539356.85</v>
      </c>
      <c r="D556" s="39"/>
      <c r="E556" s="39"/>
    </row>
    <row r="557" spans="1:5" x14ac:dyDescent="0.2">
      <c r="A557" s="128">
        <v>2.1</v>
      </c>
      <c r="B557" s="85" t="s">
        <v>370</v>
      </c>
      <c r="C557" s="150">
        <v>0</v>
      </c>
      <c r="D557" s="39"/>
      <c r="E557" s="39"/>
    </row>
    <row r="558" spans="1:5" x14ac:dyDescent="0.2">
      <c r="A558" s="128">
        <v>2.2000000000000002</v>
      </c>
      <c r="B558" s="85" t="s">
        <v>367</v>
      </c>
      <c r="C558" s="150">
        <v>0</v>
      </c>
      <c r="D558" s="39"/>
      <c r="E558" s="39"/>
    </row>
    <row r="559" spans="1:5" x14ac:dyDescent="0.2">
      <c r="A559" s="90">
        <v>2.2999999999999998</v>
      </c>
      <c r="B559" s="77" t="s">
        <v>237</v>
      </c>
      <c r="C559" s="150">
        <v>705680.66</v>
      </c>
      <c r="D559" s="39"/>
      <c r="E559" s="39"/>
    </row>
    <row r="560" spans="1:5" x14ac:dyDescent="0.2">
      <c r="A560" s="90">
        <v>2.4</v>
      </c>
      <c r="B560" s="77" t="s">
        <v>238</v>
      </c>
      <c r="C560" s="150">
        <v>0</v>
      </c>
      <c r="D560" s="39"/>
      <c r="E560" s="39"/>
    </row>
    <row r="561" spans="1:5" x14ac:dyDescent="0.2">
      <c r="A561" s="90">
        <v>2.5</v>
      </c>
      <c r="B561" s="77" t="s">
        <v>239</v>
      </c>
      <c r="C561" s="150">
        <v>0</v>
      </c>
      <c r="D561" s="39"/>
      <c r="E561" s="39"/>
    </row>
    <row r="562" spans="1:5" x14ac:dyDescent="0.2">
      <c r="A562" s="90">
        <v>2.6</v>
      </c>
      <c r="B562" s="77" t="s">
        <v>240</v>
      </c>
      <c r="C562" s="150">
        <v>0</v>
      </c>
      <c r="D562" s="39"/>
      <c r="E562" s="39"/>
    </row>
    <row r="563" spans="1:5" x14ac:dyDescent="0.2">
      <c r="A563" s="90">
        <v>2.7</v>
      </c>
      <c r="B563" s="77" t="s">
        <v>241</v>
      </c>
      <c r="C563" s="150">
        <v>0</v>
      </c>
      <c r="D563" s="39"/>
      <c r="E563" s="39"/>
    </row>
    <row r="564" spans="1:5" x14ac:dyDescent="0.2">
      <c r="A564" s="90">
        <v>2.8</v>
      </c>
      <c r="B564" s="77" t="s">
        <v>242</v>
      </c>
      <c r="C564" s="150">
        <v>833676.19</v>
      </c>
      <c r="D564" s="39"/>
      <c r="E564" s="39"/>
    </row>
    <row r="565" spans="1:5" x14ac:dyDescent="0.2">
      <c r="A565" s="90">
        <v>2.9</v>
      </c>
      <c r="B565" s="77" t="s">
        <v>244</v>
      </c>
      <c r="C565" s="150">
        <v>0</v>
      </c>
      <c r="D565" s="39"/>
      <c r="E565" s="39"/>
    </row>
    <row r="566" spans="1:5" x14ac:dyDescent="0.2">
      <c r="A566" s="90" t="s">
        <v>536</v>
      </c>
      <c r="B566" s="77" t="s">
        <v>537</v>
      </c>
      <c r="C566" s="150">
        <v>0</v>
      </c>
      <c r="D566" s="39"/>
      <c r="E566" s="39"/>
    </row>
    <row r="567" spans="1:5" x14ac:dyDescent="0.2">
      <c r="A567" s="90" t="s">
        <v>562</v>
      </c>
      <c r="B567" s="77" t="s">
        <v>246</v>
      </c>
      <c r="C567" s="150">
        <v>0</v>
      </c>
      <c r="D567" s="39"/>
      <c r="E567" s="39"/>
    </row>
    <row r="568" spans="1:5" x14ac:dyDescent="0.2">
      <c r="A568" s="90" t="s">
        <v>563</v>
      </c>
      <c r="B568" s="77" t="s">
        <v>538</v>
      </c>
      <c r="C568" s="150">
        <v>0</v>
      </c>
      <c r="D568" s="39"/>
      <c r="E568" s="39"/>
    </row>
    <row r="569" spans="1:5" x14ac:dyDescent="0.2">
      <c r="A569" s="90" t="s">
        <v>564</v>
      </c>
      <c r="B569" s="77" t="s">
        <v>539</v>
      </c>
      <c r="C569" s="150">
        <v>0</v>
      </c>
      <c r="D569" s="39"/>
      <c r="E569" s="39"/>
    </row>
    <row r="570" spans="1:5" x14ac:dyDescent="0.2">
      <c r="A570" s="90" t="s">
        <v>565</v>
      </c>
      <c r="B570" s="77" t="s">
        <v>540</v>
      </c>
      <c r="C570" s="150">
        <v>0</v>
      </c>
      <c r="D570" s="39"/>
      <c r="E570" s="39"/>
    </row>
    <row r="571" spans="1:5" x14ac:dyDescent="0.2">
      <c r="A571" s="90" t="s">
        <v>541</v>
      </c>
      <c r="B571" s="77" t="s">
        <v>542</v>
      </c>
      <c r="C571" s="150">
        <v>0</v>
      </c>
      <c r="D571" s="39"/>
      <c r="E571" s="39"/>
    </row>
    <row r="572" spans="1:5" x14ac:dyDescent="0.2">
      <c r="A572" s="90" t="s">
        <v>543</v>
      </c>
      <c r="B572" s="77" t="s">
        <v>544</v>
      </c>
      <c r="C572" s="150">
        <v>0</v>
      </c>
      <c r="D572" s="39"/>
      <c r="E572" s="39"/>
    </row>
    <row r="573" spans="1:5" x14ac:dyDescent="0.2">
      <c r="A573" s="90" t="s">
        <v>545</v>
      </c>
      <c r="B573" s="77" t="s">
        <v>546</v>
      </c>
      <c r="C573" s="150">
        <v>0</v>
      </c>
      <c r="D573" s="39"/>
      <c r="E573" s="39"/>
    </row>
    <row r="574" spans="1:5" x14ac:dyDescent="0.2">
      <c r="A574" s="90" t="s">
        <v>547</v>
      </c>
      <c r="B574" s="77" t="s">
        <v>548</v>
      </c>
      <c r="C574" s="150">
        <v>0</v>
      </c>
      <c r="D574" s="39"/>
      <c r="E574" s="39"/>
    </row>
    <row r="575" spans="1:5" x14ac:dyDescent="0.2">
      <c r="A575" s="90" t="s">
        <v>549</v>
      </c>
      <c r="B575" s="77" t="s">
        <v>550</v>
      </c>
      <c r="C575" s="150">
        <v>0</v>
      </c>
      <c r="D575" s="39"/>
      <c r="E575" s="39"/>
    </row>
    <row r="576" spans="1:5" x14ac:dyDescent="0.2">
      <c r="A576" s="90" t="s">
        <v>551</v>
      </c>
      <c r="B576" s="77" t="s">
        <v>552</v>
      </c>
      <c r="C576" s="150">
        <v>0</v>
      </c>
      <c r="D576" s="39"/>
      <c r="E576" s="39"/>
    </row>
    <row r="577" spans="1:10" x14ac:dyDescent="0.2">
      <c r="A577" s="90" t="s">
        <v>553</v>
      </c>
      <c r="B577" s="85" t="s">
        <v>554</v>
      </c>
      <c r="C577" s="150">
        <v>0</v>
      </c>
      <c r="D577" s="39"/>
      <c r="E577" s="39"/>
    </row>
    <row r="578" spans="1:10" x14ac:dyDescent="0.2">
      <c r="A578" s="91"/>
      <c r="B578" s="86"/>
      <c r="C578" s="87"/>
      <c r="D578" s="39"/>
      <c r="E578" s="39"/>
    </row>
    <row r="579" spans="1:10" x14ac:dyDescent="0.2">
      <c r="A579" s="88" t="s">
        <v>555</v>
      </c>
      <c r="B579" s="89"/>
      <c r="C579" s="151">
        <f>SUM(C580:C584)</f>
        <v>0.3</v>
      </c>
      <c r="D579" s="39"/>
      <c r="E579" s="39"/>
    </row>
    <row r="580" spans="1:10" x14ac:dyDescent="0.2">
      <c r="A580" s="90" t="s">
        <v>556</v>
      </c>
      <c r="B580" s="77" t="s">
        <v>439</v>
      </c>
      <c r="C580" s="150">
        <v>0</v>
      </c>
      <c r="D580" s="39"/>
      <c r="E580" s="39"/>
    </row>
    <row r="581" spans="1:10" x14ac:dyDescent="0.2">
      <c r="A581" s="90" t="s">
        <v>557</v>
      </c>
      <c r="B581" s="77" t="s">
        <v>80</v>
      </c>
      <c r="C581" s="150">
        <v>0</v>
      </c>
      <c r="D581" s="39"/>
      <c r="E581" s="39"/>
    </row>
    <row r="582" spans="1:10" x14ac:dyDescent="0.2">
      <c r="A582" s="90" t="s">
        <v>558</v>
      </c>
      <c r="B582" s="77" t="s">
        <v>449</v>
      </c>
      <c r="C582" s="150">
        <v>0</v>
      </c>
      <c r="D582" s="39"/>
      <c r="E582" s="39"/>
    </row>
    <row r="583" spans="1:10" x14ac:dyDescent="0.2">
      <c r="A583" s="90" t="s">
        <v>559</v>
      </c>
      <c r="B583" s="77" t="s">
        <v>455</v>
      </c>
      <c r="C583" s="150">
        <v>0.3</v>
      </c>
      <c r="D583" s="39"/>
      <c r="E583" s="39"/>
    </row>
    <row r="584" spans="1:10" x14ac:dyDescent="0.2">
      <c r="A584" s="90" t="s">
        <v>560</v>
      </c>
      <c r="B584" s="85" t="s">
        <v>561</v>
      </c>
      <c r="C584" s="152">
        <v>0</v>
      </c>
      <c r="D584" s="39"/>
      <c r="E584" s="39"/>
    </row>
    <row r="585" spans="1:10" x14ac:dyDescent="0.2">
      <c r="A585" s="78"/>
      <c r="B585" s="81"/>
      <c r="C585" s="82"/>
      <c r="D585" s="39"/>
      <c r="E585" s="39"/>
    </row>
    <row r="586" spans="1:10" x14ac:dyDescent="0.2">
      <c r="A586" s="83" t="s">
        <v>661</v>
      </c>
      <c r="B586" s="58"/>
      <c r="C586" s="145">
        <f>C554-C556+C579</f>
        <v>92097353.700000003</v>
      </c>
      <c r="D586" s="39"/>
      <c r="E586" s="39"/>
    </row>
    <row r="587" spans="1:10" x14ac:dyDescent="0.2">
      <c r="A587" s="39"/>
      <c r="B587" s="39"/>
      <c r="C587" s="39"/>
      <c r="D587" s="39"/>
      <c r="E587" s="39"/>
    </row>
    <row r="588" spans="1:10" x14ac:dyDescent="0.2">
      <c r="A588" s="39"/>
      <c r="B588" s="39" t="s">
        <v>625</v>
      </c>
      <c r="C588" s="39"/>
      <c r="D588" s="39"/>
      <c r="E588" s="39"/>
    </row>
    <row r="590" spans="1:10" x14ac:dyDescent="0.2">
      <c r="A590" s="173" t="s">
        <v>662</v>
      </c>
      <c r="B590" s="189"/>
      <c r="C590" s="189"/>
      <c r="D590" s="189"/>
      <c r="E590" s="189"/>
      <c r="F590" s="189"/>
      <c r="G590" s="27"/>
      <c r="H590" s="28"/>
      <c r="I590" s="130"/>
      <c r="J590" s="130"/>
    </row>
    <row r="591" spans="1:10" x14ac:dyDescent="0.2">
      <c r="A591" s="173" t="s">
        <v>616</v>
      </c>
      <c r="B591" s="189"/>
      <c r="C591" s="189"/>
      <c r="D591" s="189"/>
      <c r="E591" s="189"/>
      <c r="F591" s="189"/>
      <c r="G591" s="27"/>
      <c r="H591" s="28"/>
      <c r="I591" s="130"/>
      <c r="J591" s="130"/>
    </row>
    <row r="592" spans="1:10" x14ac:dyDescent="0.2">
      <c r="A592" s="190" t="s">
        <v>663</v>
      </c>
      <c r="B592" s="191"/>
      <c r="C592" s="191"/>
      <c r="D592" s="191"/>
      <c r="E592" s="191"/>
      <c r="F592" s="191"/>
      <c r="G592" s="27"/>
      <c r="H592" s="28"/>
      <c r="I592" s="130"/>
      <c r="J592" s="130"/>
    </row>
    <row r="593" spans="1:10" x14ac:dyDescent="0.2">
      <c r="A593" s="30" t="s">
        <v>194</v>
      </c>
      <c r="B593" s="31"/>
      <c r="C593" s="31"/>
      <c r="D593" s="31"/>
      <c r="E593" s="31"/>
      <c r="F593" s="31"/>
      <c r="G593" s="31"/>
      <c r="H593" s="31"/>
      <c r="I593" s="130"/>
      <c r="J593" s="130"/>
    </row>
    <row r="594" spans="1:10" x14ac:dyDescent="0.2">
      <c r="A594" s="130"/>
      <c r="B594" s="130"/>
      <c r="C594" s="130"/>
      <c r="D594" s="130"/>
      <c r="E594" s="130"/>
      <c r="F594" s="130"/>
      <c r="G594" s="130"/>
      <c r="H594" s="130"/>
      <c r="I594" s="130"/>
      <c r="J594" s="130"/>
    </row>
    <row r="595" spans="1:10" x14ac:dyDescent="0.2">
      <c r="A595" s="130"/>
      <c r="B595" s="130"/>
      <c r="C595" s="130"/>
      <c r="D595" s="130"/>
      <c r="E595" s="130"/>
      <c r="F595" s="130"/>
      <c r="G595" s="130"/>
      <c r="H595" s="130"/>
      <c r="I595" s="130"/>
      <c r="J595" s="130"/>
    </row>
    <row r="596" spans="1:10" x14ac:dyDescent="0.2">
      <c r="A596" s="32" t="s">
        <v>144</v>
      </c>
      <c r="B596" s="32" t="s">
        <v>487</v>
      </c>
      <c r="C596" s="32" t="s">
        <v>178</v>
      </c>
      <c r="D596" s="32" t="s">
        <v>488</v>
      </c>
      <c r="E596" s="32" t="s">
        <v>489</v>
      </c>
      <c r="F596" s="32" t="s">
        <v>177</v>
      </c>
      <c r="G596" s="32" t="s">
        <v>122</v>
      </c>
      <c r="H596" s="32" t="s">
        <v>180</v>
      </c>
      <c r="I596" s="32" t="s">
        <v>181</v>
      </c>
      <c r="J596" s="32" t="s">
        <v>182</v>
      </c>
    </row>
    <row r="597" spans="1:10" x14ac:dyDescent="0.2">
      <c r="A597" s="133">
        <v>7000</v>
      </c>
      <c r="B597" s="134" t="s">
        <v>123</v>
      </c>
      <c r="C597" s="187" t="s">
        <v>664</v>
      </c>
      <c r="D597" s="187"/>
      <c r="E597" s="187"/>
      <c r="F597" s="187"/>
      <c r="G597" s="134"/>
      <c r="H597" s="134"/>
      <c r="I597" s="134"/>
      <c r="J597" s="134"/>
    </row>
    <row r="598" spans="1:10" hidden="1" x14ac:dyDescent="0.2">
      <c r="A598" s="130">
        <v>7110</v>
      </c>
      <c r="B598" s="130" t="s">
        <v>122</v>
      </c>
      <c r="C598" s="132">
        <v>0</v>
      </c>
      <c r="D598" s="132">
        <v>0</v>
      </c>
      <c r="E598" s="132">
        <v>0</v>
      </c>
      <c r="F598" s="132">
        <f>C598+D598+E598</f>
        <v>0</v>
      </c>
      <c r="G598" s="130"/>
      <c r="H598" s="130"/>
      <c r="I598" s="130"/>
      <c r="J598" s="130"/>
    </row>
    <row r="599" spans="1:10" hidden="1" x14ac:dyDescent="0.2">
      <c r="A599" s="130">
        <v>7120</v>
      </c>
      <c r="B599" s="130" t="s">
        <v>121</v>
      </c>
      <c r="C599" s="132">
        <v>0</v>
      </c>
      <c r="D599" s="132">
        <v>0</v>
      </c>
      <c r="E599" s="132">
        <v>0</v>
      </c>
      <c r="F599" s="132">
        <f t="shared" ref="F599:F636" si="4">C599+D599+E599</f>
        <v>0</v>
      </c>
      <c r="G599" s="130"/>
      <c r="H599" s="130"/>
      <c r="I599" s="130"/>
      <c r="J599" s="130"/>
    </row>
    <row r="600" spans="1:10" hidden="1" x14ac:dyDescent="0.2">
      <c r="A600" s="130">
        <v>7130</v>
      </c>
      <c r="B600" s="130" t="s">
        <v>120</v>
      </c>
      <c r="C600" s="132">
        <v>0</v>
      </c>
      <c r="D600" s="132">
        <v>0</v>
      </c>
      <c r="E600" s="132">
        <v>0</v>
      </c>
      <c r="F600" s="132">
        <f t="shared" si="4"/>
        <v>0</v>
      </c>
      <c r="G600" s="130"/>
      <c r="H600" s="130"/>
      <c r="I600" s="130"/>
      <c r="J600" s="130"/>
    </row>
    <row r="601" spans="1:10" hidden="1" x14ac:dyDescent="0.2">
      <c r="A601" s="130">
        <v>7140</v>
      </c>
      <c r="B601" s="130" t="s">
        <v>119</v>
      </c>
      <c r="C601" s="132">
        <v>0</v>
      </c>
      <c r="D601" s="132">
        <v>0</v>
      </c>
      <c r="E601" s="132">
        <v>0</v>
      </c>
      <c r="F601" s="132">
        <f t="shared" si="4"/>
        <v>0</v>
      </c>
      <c r="G601" s="130"/>
      <c r="H601" s="130"/>
      <c r="I601" s="130"/>
      <c r="J601" s="130"/>
    </row>
    <row r="602" spans="1:10" hidden="1" x14ac:dyDescent="0.2">
      <c r="A602" s="130">
        <v>7150</v>
      </c>
      <c r="B602" s="130" t="s">
        <v>118</v>
      </c>
      <c r="C602" s="132">
        <v>0</v>
      </c>
      <c r="D602" s="132">
        <v>0</v>
      </c>
      <c r="E602" s="132">
        <v>0</v>
      </c>
      <c r="F602" s="132">
        <f t="shared" si="4"/>
        <v>0</v>
      </c>
      <c r="G602" s="130"/>
      <c r="H602" s="130"/>
      <c r="I602" s="130"/>
      <c r="J602" s="130"/>
    </row>
    <row r="603" spans="1:10" hidden="1" x14ac:dyDescent="0.2">
      <c r="A603" s="130">
        <v>7160</v>
      </c>
      <c r="B603" s="130" t="s">
        <v>117</v>
      </c>
      <c r="C603" s="132">
        <v>0</v>
      </c>
      <c r="D603" s="132">
        <v>0</v>
      </c>
      <c r="E603" s="132">
        <v>0</v>
      </c>
      <c r="F603" s="132">
        <f t="shared" si="4"/>
        <v>0</v>
      </c>
      <c r="G603" s="130"/>
      <c r="H603" s="130"/>
      <c r="I603" s="130"/>
      <c r="J603" s="130"/>
    </row>
    <row r="604" spans="1:10" hidden="1" x14ac:dyDescent="0.2">
      <c r="A604" s="130">
        <v>7210</v>
      </c>
      <c r="B604" s="130" t="s">
        <v>116</v>
      </c>
      <c r="C604" s="132">
        <v>0</v>
      </c>
      <c r="D604" s="132">
        <v>0</v>
      </c>
      <c r="E604" s="132">
        <v>0</v>
      </c>
      <c r="F604" s="132">
        <f t="shared" si="4"/>
        <v>0</v>
      </c>
      <c r="G604" s="130"/>
      <c r="H604" s="130"/>
      <c r="I604" s="130"/>
      <c r="J604" s="130"/>
    </row>
    <row r="605" spans="1:10" hidden="1" x14ac:dyDescent="0.2">
      <c r="A605" s="130">
        <v>7220</v>
      </c>
      <c r="B605" s="130" t="s">
        <v>115</v>
      </c>
      <c r="C605" s="132">
        <v>0</v>
      </c>
      <c r="D605" s="132">
        <v>0</v>
      </c>
      <c r="E605" s="132">
        <v>0</v>
      </c>
      <c r="F605" s="132">
        <f t="shared" si="4"/>
        <v>0</v>
      </c>
      <c r="G605" s="130"/>
      <c r="H605" s="130"/>
      <c r="I605" s="130"/>
      <c r="J605" s="130"/>
    </row>
    <row r="606" spans="1:10" hidden="1" x14ac:dyDescent="0.2">
      <c r="A606" s="130">
        <v>7230</v>
      </c>
      <c r="B606" s="130" t="s">
        <v>114</v>
      </c>
      <c r="C606" s="132">
        <v>0</v>
      </c>
      <c r="D606" s="132">
        <v>0</v>
      </c>
      <c r="E606" s="132">
        <v>0</v>
      </c>
      <c r="F606" s="132">
        <f t="shared" si="4"/>
        <v>0</v>
      </c>
      <c r="G606" s="130"/>
      <c r="H606" s="130"/>
      <c r="I606" s="130"/>
      <c r="J606" s="130"/>
    </row>
    <row r="607" spans="1:10" hidden="1" x14ac:dyDescent="0.2">
      <c r="A607" s="130">
        <v>7240</v>
      </c>
      <c r="B607" s="130" t="s">
        <v>113</v>
      </c>
      <c r="C607" s="132">
        <v>0</v>
      </c>
      <c r="D607" s="132">
        <v>0</v>
      </c>
      <c r="E607" s="132">
        <v>0</v>
      </c>
      <c r="F607" s="132">
        <f t="shared" si="4"/>
        <v>0</v>
      </c>
      <c r="G607" s="130"/>
      <c r="H607" s="130"/>
      <c r="I607" s="130"/>
      <c r="J607" s="130"/>
    </row>
    <row r="608" spans="1:10" hidden="1" x14ac:dyDescent="0.2">
      <c r="A608" s="130">
        <v>7250</v>
      </c>
      <c r="B608" s="130" t="s">
        <v>112</v>
      </c>
      <c r="C608" s="132">
        <v>0</v>
      </c>
      <c r="D608" s="132">
        <v>0</v>
      </c>
      <c r="E608" s="132">
        <v>0</v>
      </c>
      <c r="F608" s="132">
        <f t="shared" si="4"/>
        <v>0</v>
      </c>
      <c r="G608" s="130"/>
      <c r="H608" s="130"/>
      <c r="I608" s="130"/>
      <c r="J608" s="130"/>
    </row>
    <row r="609" spans="1:10" hidden="1" x14ac:dyDescent="0.2">
      <c r="A609" s="130">
        <v>7260</v>
      </c>
      <c r="B609" s="130" t="s">
        <v>111</v>
      </c>
      <c r="C609" s="132">
        <v>0</v>
      </c>
      <c r="D609" s="132">
        <v>0</v>
      </c>
      <c r="E609" s="132">
        <v>0</v>
      </c>
      <c r="F609" s="132">
        <f t="shared" si="4"/>
        <v>0</v>
      </c>
      <c r="G609" s="130"/>
      <c r="H609" s="130"/>
      <c r="I609" s="130"/>
      <c r="J609" s="130"/>
    </row>
    <row r="610" spans="1:10" hidden="1" x14ac:dyDescent="0.2">
      <c r="A610" s="130">
        <v>7310</v>
      </c>
      <c r="B610" s="130" t="s">
        <v>110</v>
      </c>
      <c r="C610" s="132">
        <v>0</v>
      </c>
      <c r="D610" s="132">
        <v>0</v>
      </c>
      <c r="E610" s="132">
        <v>0</v>
      </c>
      <c r="F610" s="132">
        <f t="shared" si="4"/>
        <v>0</v>
      </c>
      <c r="G610" s="130"/>
      <c r="H610" s="130"/>
      <c r="I610" s="130"/>
      <c r="J610" s="130"/>
    </row>
    <row r="611" spans="1:10" hidden="1" x14ac:dyDescent="0.2">
      <c r="A611" s="130">
        <v>7320</v>
      </c>
      <c r="B611" s="130" t="s">
        <v>109</v>
      </c>
      <c r="C611" s="132">
        <v>0</v>
      </c>
      <c r="D611" s="132">
        <v>0</v>
      </c>
      <c r="E611" s="132">
        <v>0</v>
      </c>
      <c r="F611" s="132">
        <f t="shared" si="4"/>
        <v>0</v>
      </c>
      <c r="G611" s="130"/>
      <c r="H611" s="130"/>
      <c r="I611" s="130"/>
      <c r="J611" s="130"/>
    </row>
    <row r="612" spans="1:10" hidden="1" x14ac:dyDescent="0.2">
      <c r="A612" s="130">
        <v>7330</v>
      </c>
      <c r="B612" s="130" t="s">
        <v>108</v>
      </c>
      <c r="C612" s="132">
        <v>0</v>
      </c>
      <c r="D612" s="132">
        <v>0</v>
      </c>
      <c r="E612" s="132">
        <v>0</v>
      </c>
      <c r="F612" s="132">
        <f t="shared" si="4"/>
        <v>0</v>
      </c>
      <c r="G612" s="130"/>
      <c r="H612" s="130"/>
      <c r="I612" s="130"/>
      <c r="J612" s="130"/>
    </row>
    <row r="613" spans="1:10" hidden="1" x14ac:dyDescent="0.2">
      <c r="A613" s="130">
        <v>7340</v>
      </c>
      <c r="B613" s="130" t="s">
        <v>107</v>
      </c>
      <c r="C613" s="132">
        <v>0</v>
      </c>
      <c r="D613" s="132">
        <v>0</v>
      </c>
      <c r="E613" s="132">
        <v>0</v>
      </c>
      <c r="F613" s="132">
        <f t="shared" si="4"/>
        <v>0</v>
      </c>
      <c r="G613" s="130"/>
      <c r="H613" s="130"/>
      <c r="I613" s="130"/>
      <c r="J613" s="130"/>
    </row>
    <row r="614" spans="1:10" hidden="1" x14ac:dyDescent="0.2">
      <c r="A614" s="130">
        <v>7350</v>
      </c>
      <c r="B614" s="130" t="s">
        <v>106</v>
      </c>
      <c r="C614" s="132">
        <v>0</v>
      </c>
      <c r="D614" s="132">
        <v>0</v>
      </c>
      <c r="E614" s="132">
        <v>0</v>
      </c>
      <c r="F614" s="132">
        <f t="shared" si="4"/>
        <v>0</v>
      </c>
      <c r="G614" s="130"/>
      <c r="H614" s="130"/>
      <c r="I614" s="130"/>
      <c r="J614" s="130"/>
    </row>
    <row r="615" spans="1:10" hidden="1" x14ac:dyDescent="0.2">
      <c r="A615" s="130">
        <v>7360</v>
      </c>
      <c r="B615" s="130" t="s">
        <v>105</v>
      </c>
      <c r="C615" s="132">
        <v>0</v>
      </c>
      <c r="D615" s="132">
        <v>0</v>
      </c>
      <c r="E615" s="132">
        <v>0</v>
      </c>
      <c r="F615" s="132">
        <f t="shared" si="4"/>
        <v>0</v>
      </c>
      <c r="G615" s="130"/>
      <c r="H615" s="130"/>
      <c r="I615" s="130"/>
      <c r="J615" s="130"/>
    </row>
    <row r="616" spans="1:10" hidden="1" x14ac:dyDescent="0.2">
      <c r="A616" s="130">
        <v>7410</v>
      </c>
      <c r="B616" s="130" t="s">
        <v>104</v>
      </c>
      <c r="C616" s="132">
        <v>0</v>
      </c>
      <c r="D616" s="132">
        <v>0</v>
      </c>
      <c r="E616" s="132">
        <v>0</v>
      </c>
      <c r="F616" s="132">
        <f t="shared" si="4"/>
        <v>0</v>
      </c>
      <c r="G616" s="130"/>
      <c r="H616" s="130"/>
      <c r="I616" s="130"/>
      <c r="J616" s="130"/>
    </row>
    <row r="617" spans="1:10" hidden="1" x14ac:dyDescent="0.2">
      <c r="A617" s="130">
        <v>7420</v>
      </c>
      <c r="B617" s="130" t="s">
        <v>103</v>
      </c>
      <c r="C617" s="132">
        <v>0</v>
      </c>
      <c r="D617" s="132">
        <v>0</v>
      </c>
      <c r="E617" s="132">
        <v>0</v>
      </c>
      <c r="F617" s="132">
        <f t="shared" si="4"/>
        <v>0</v>
      </c>
      <c r="G617" s="130"/>
      <c r="H617" s="130"/>
      <c r="I617" s="130"/>
      <c r="J617" s="130"/>
    </row>
    <row r="618" spans="1:10" hidden="1" x14ac:dyDescent="0.2">
      <c r="A618" s="130">
        <v>7510</v>
      </c>
      <c r="B618" s="130" t="s">
        <v>102</v>
      </c>
      <c r="C618" s="132">
        <v>0</v>
      </c>
      <c r="D618" s="132">
        <v>0</v>
      </c>
      <c r="E618" s="132">
        <v>0</v>
      </c>
      <c r="F618" s="132">
        <f t="shared" si="4"/>
        <v>0</v>
      </c>
      <c r="G618" s="130"/>
      <c r="H618" s="130"/>
      <c r="I618" s="130"/>
      <c r="J618" s="130"/>
    </row>
    <row r="619" spans="1:10" hidden="1" x14ac:dyDescent="0.2">
      <c r="A619" s="130">
        <v>7520</v>
      </c>
      <c r="B619" s="130" t="s">
        <v>101</v>
      </c>
      <c r="C619" s="132">
        <v>0</v>
      </c>
      <c r="D619" s="132">
        <v>0</v>
      </c>
      <c r="E619" s="132">
        <v>0</v>
      </c>
      <c r="F619" s="132">
        <f t="shared" si="4"/>
        <v>0</v>
      </c>
      <c r="G619" s="130"/>
      <c r="H619" s="130"/>
      <c r="I619" s="130"/>
      <c r="J619" s="130"/>
    </row>
    <row r="620" spans="1:10" hidden="1" x14ac:dyDescent="0.2">
      <c r="A620" s="130">
        <v>7610</v>
      </c>
      <c r="B620" s="130" t="s">
        <v>100</v>
      </c>
      <c r="C620" s="132">
        <v>0</v>
      </c>
      <c r="D620" s="132">
        <v>0</v>
      </c>
      <c r="E620" s="132">
        <v>0</v>
      </c>
      <c r="F620" s="132">
        <f t="shared" si="4"/>
        <v>0</v>
      </c>
      <c r="G620" s="130"/>
      <c r="H620" s="130"/>
      <c r="I620" s="130"/>
      <c r="J620" s="130"/>
    </row>
    <row r="621" spans="1:10" hidden="1" x14ac:dyDescent="0.2">
      <c r="A621" s="130">
        <v>7620</v>
      </c>
      <c r="B621" s="130" t="s">
        <v>99</v>
      </c>
      <c r="C621" s="132">
        <v>0</v>
      </c>
      <c r="D621" s="132">
        <v>0</v>
      </c>
      <c r="E621" s="132">
        <v>0</v>
      </c>
      <c r="F621" s="132">
        <f t="shared" si="4"/>
        <v>0</v>
      </c>
      <c r="G621" s="130"/>
      <c r="H621" s="130"/>
      <c r="I621" s="130"/>
      <c r="J621" s="130"/>
    </row>
    <row r="622" spans="1:10" hidden="1" x14ac:dyDescent="0.2">
      <c r="A622" s="130">
        <v>7630</v>
      </c>
      <c r="B622" s="130" t="s">
        <v>98</v>
      </c>
      <c r="C622" s="132">
        <v>0</v>
      </c>
      <c r="D622" s="132">
        <v>0</v>
      </c>
      <c r="E622" s="132">
        <v>0</v>
      </c>
      <c r="F622" s="132">
        <f t="shared" si="4"/>
        <v>0</v>
      </c>
      <c r="G622" s="130"/>
      <c r="H622" s="130"/>
      <c r="I622" s="130"/>
      <c r="J622" s="130"/>
    </row>
    <row r="623" spans="1:10" hidden="1" x14ac:dyDescent="0.2">
      <c r="A623" s="130">
        <v>7640</v>
      </c>
      <c r="B623" s="130" t="s">
        <v>97</v>
      </c>
      <c r="C623" s="132">
        <v>0</v>
      </c>
      <c r="D623" s="132">
        <v>0</v>
      </c>
      <c r="E623" s="132">
        <v>0</v>
      </c>
      <c r="F623" s="132">
        <f t="shared" si="4"/>
        <v>0</v>
      </c>
      <c r="G623" s="130"/>
      <c r="H623" s="130"/>
      <c r="I623" s="130"/>
      <c r="J623" s="130"/>
    </row>
    <row r="624" spans="1:10" x14ac:dyDescent="0.2">
      <c r="A624" s="133">
        <v>8000</v>
      </c>
      <c r="B624" s="134" t="s">
        <v>95</v>
      </c>
      <c r="C624" s="134"/>
      <c r="D624" s="134"/>
      <c r="E624" s="134"/>
      <c r="F624" s="134"/>
      <c r="G624" s="134"/>
      <c r="H624" s="134"/>
      <c r="I624" s="134"/>
      <c r="J624" s="134"/>
    </row>
    <row r="625" spans="1:10" x14ac:dyDescent="0.2">
      <c r="A625" s="130">
        <v>8110</v>
      </c>
      <c r="B625" s="130" t="s">
        <v>94</v>
      </c>
      <c r="C625" s="132">
        <v>0</v>
      </c>
      <c r="D625" s="132">
        <v>229012548.28</v>
      </c>
      <c r="E625" s="132">
        <v>0</v>
      </c>
      <c r="F625" s="132">
        <f t="shared" si="4"/>
        <v>229012548.28</v>
      </c>
      <c r="G625" s="130"/>
      <c r="H625" s="130"/>
      <c r="I625" s="130"/>
      <c r="J625" s="130"/>
    </row>
    <row r="626" spans="1:10" x14ac:dyDescent="0.2">
      <c r="A626" s="130">
        <v>8120</v>
      </c>
      <c r="B626" s="130" t="s">
        <v>93</v>
      </c>
      <c r="C626" s="132">
        <v>0</v>
      </c>
      <c r="D626" s="132">
        <v>82507174.620000005</v>
      </c>
      <c r="E626" s="132">
        <v>-257447056.71000001</v>
      </c>
      <c r="F626" s="132">
        <f t="shared" si="4"/>
        <v>-174939882.09</v>
      </c>
      <c r="G626" s="130"/>
      <c r="H626" s="130"/>
      <c r="I626" s="130"/>
      <c r="J626" s="130"/>
    </row>
    <row r="627" spans="1:10" x14ac:dyDescent="0.2">
      <c r="A627" s="130">
        <v>8130</v>
      </c>
      <c r="B627" s="130" t="s">
        <v>92</v>
      </c>
      <c r="C627" s="132">
        <v>0</v>
      </c>
      <c r="D627" s="132">
        <v>70422447.239999995</v>
      </c>
      <c r="E627" s="132">
        <v>-411446.47</v>
      </c>
      <c r="F627" s="132">
        <f t="shared" si="4"/>
        <v>70011000.769999996</v>
      </c>
      <c r="G627" s="130"/>
      <c r="H627" s="130"/>
      <c r="I627" s="130"/>
      <c r="J627" s="130"/>
    </row>
    <row r="628" spans="1:10" x14ac:dyDescent="0.2">
      <c r="A628" s="130">
        <v>8140</v>
      </c>
      <c r="B628" s="130" t="s">
        <v>91</v>
      </c>
      <c r="C628" s="132">
        <v>0</v>
      </c>
      <c r="D628" s="132">
        <v>26645587.850000001</v>
      </c>
      <c r="E628" s="132">
        <v>-733751.14</v>
      </c>
      <c r="F628" s="132">
        <f t="shared" si="4"/>
        <v>25911836.710000001</v>
      </c>
      <c r="G628" s="130"/>
      <c r="H628" s="130"/>
      <c r="I628" s="130"/>
      <c r="J628" s="130"/>
    </row>
    <row r="629" spans="1:10" x14ac:dyDescent="0.2">
      <c r="A629" s="130">
        <v>8150</v>
      </c>
      <c r="B629" s="130" t="s">
        <v>90</v>
      </c>
      <c r="C629" s="132">
        <v>0</v>
      </c>
      <c r="D629" s="132">
        <v>-111634076.93000001</v>
      </c>
      <c r="E629" s="132">
        <v>-38361426.740000002</v>
      </c>
      <c r="F629" s="132">
        <f t="shared" si="4"/>
        <v>-149995503.67000002</v>
      </c>
      <c r="G629" s="130"/>
      <c r="H629" s="130"/>
      <c r="I629" s="130"/>
      <c r="J629" s="130"/>
    </row>
    <row r="630" spans="1:10" x14ac:dyDescent="0.2">
      <c r="A630" s="130">
        <v>8210</v>
      </c>
      <c r="B630" s="130" t="s">
        <v>89</v>
      </c>
      <c r="C630" s="132">
        <v>0</v>
      </c>
      <c r="D630" s="132">
        <v>0</v>
      </c>
      <c r="E630" s="132">
        <v>-229012548.27000001</v>
      </c>
      <c r="F630" s="132">
        <f t="shared" si="4"/>
        <v>-229012548.27000001</v>
      </c>
      <c r="G630" s="130"/>
      <c r="H630" s="130"/>
      <c r="I630" s="130"/>
      <c r="J630" s="130"/>
    </row>
    <row r="631" spans="1:10" x14ac:dyDescent="0.2">
      <c r="A631" s="130">
        <v>8220</v>
      </c>
      <c r="B631" s="130" t="s">
        <v>88</v>
      </c>
      <c r="C631" s="132">
        <v>0</v>
      </c>
      <c r="D631" s="132">
        <v>342975635.36000001</v>
      </c>
      <c r="E631" s="132">
        <v>-215697712.36000001</v>
      </c>
      <c r="F631" s="132">
        <f t="shared" si="4"/>
        <v>127277923</v>
      </c>
      <c r="G631" s="130"/>
      <c r="H631" s="130"/>
      <c r="I631" s="130"/>
      <c r="J631" s="130"/>
    </row>
    <row r="632" spans="1:10" x14ac:dyDescent="0.2">
      <c r="A632" s="130">
        <v>8230</v>
      </c>
      <c r="B632" s="130" t="s">
        <v>87</v>
      </c>
      <c r="C632" s="132">
        <v>0</v>
      </c>
      <c r="D632" s="132">
        <v>42320005</v>
      </c>
      <c r="E632" s="132">
        <v>-112346347.84999999</v>
      </c>
      <c r="F632" s="132">
        <f t="shared" si="4"/>
        <v>-70026342.849999994</v>
      </c>
      <c r="G632" s="130"/>
      <c r="H632" s="130"/>
      <c r="I632" s="130"/>
      <c r="J632" s="130"/>
    </row>
    <row r="633" spans="1:10" x14ac:dyDescent="0.2">
      <c r="A633" s="130">
        <v>8240</v>
      </c>
      <c r="B633" s="130" t="s">
        <v>86</v>
      </c>
      <c r="C633" s="132">
        <v>0</v>
      </c>
      <c r="D633" s="132">
        <v>171650744.72</v>
      </c>
      <c r="E633" s="132">
        <v>-93526486.849999994</v>
      </c>
      <c r="F633" s="132">
        <f t="shared" si="4"/>
        <v>78124257.870000005</v>
      </c>
      <c r="G633" s="130"/>
      <c r="H633" s="130"/>
      <c r="I633" s="130"/>
      <c r="J633" s="130"/>
    </row>
    <row r="634" spans="1:10" x14ac:dyDescent="0.2">
      <c r="A634" s="130">
        <v>8250</v>
      </c>
      <c r="B634" s="130" t="s">
        <v>85</v>
      </c>
      <c r="C634" s="132">
        <v>0</v>
      </c>
      <c r="D634" s="132">
        <v>93636710.25</v>
      </c>
      <c r="E634" s="132">
        <v>-93636710.25</v>
      </c>
      <c r="F634" s="132">
        <f t="shared" si="4"/>
        <v>0</v>
      </c>
      <c r="G634" s="130"/>
      <c r="H634" s="130"/>
      <c r="I634" s="130"/>
      <c r="J634" s="130"/>
    </row>
    <row r="635" spans="1:10" x14ac:dyDescent="0.2">
      <c r="A635" s="130">
        <v>8260</v>
      </c>
      <c r="B635" s="130" t="s">
        <v>84</v>
      </c>
      <c r="C635" s="132">
        <v>0</v>
      </c>
      <c r="D635" s="132">
        <v>12068393.119999999</v>
      </c>
      <c r="E635" s="132">
        <v>-11987087.92</v>
      </c>
      <c r="F635" s="132">
        <f t="shared" si="4"/>
        <v>81305.199999999255</v>
      </c>
      <c r="G635" s="130"/>
      <c r="H635" s="130"/>
      <c r="I635" s="130"/>
      <c r="J635" s="130"/>
    </row>
    <row r="636" spans="1:10" x14ac:dyDescent="0.2">
      <c r="A636" s="130">
        <v>8270</v>
      </c>
      <c r="B636" s="130" t="s">
        <v>83</v>
      </c>
      <c r="C636" s="132">
        <v>0</v>
      </c>
      <c r="D636" s="132">
        <v>9582404.5600000005</v>
      </c>
      <c r="E636" s="132">
        <v>83973000.489999995</v>
      </c>
      <c r="F636" s="132">
        <f t="shared" si="4"/>
        <v>93555405.049999997</v>
      </c>
      <c r="G636" s="130"/>
      <c r="H636" s="130"/>
      <c r="I636" s="130"/>
      <c r="J636" s="130"/>
    </row>
    <row r="637" spans="1:10" x14ac:dyDescent="0.2">
      <c r="A637" s="130"/>
      <c r="B637" s="130"/>
      <c r="C637" s="130"/>
      <c r="D637" s="130"/>
      <c r="E637" s="130"/>
      <c r="F637" s="130"/>
      <c r="G637" s="130"/>
      <c r="H637" s="130"/>
      <c r="I637" s="130"/>
      <c r="J637" s="130"/>
    </row>
    <row r="638" spans="1:10" x14ac:dyDescent="0.2">
      <c r="A638" s="130"/>
      <c r="B638" s="130" t="s">
        <v>625</v>
      </c>
      <c r="C638" s="130"/>
      <c r="D638" s="130"/>
      <c r="E638" s="130"/>
      <c r="F638" s="130"/>
      <c r="G638" s="130"/>
      <c r="H638" s="130"/>
      <c r="I638" s="130"/>
      <c r="J638" s="130"/>
    </row>
    <row r="639" spans="1:10" x14ac:dyDescent="0.2">
      <c r="A639" s="130"/>
      <c r="B639" s="130"/>
      <c r="C639" s="130"/>
      <c r="D639" s="130"/>
      <c r="E639" s="130"/>
      <c r="F639" s="130"/>
      <c r="G639" s="130"/>
      <c r="H639" s="130"/>
      <c r="I639" s="130"/>
      <c r="J639" s="130"/>
    </row>
  </sheetData>
  <sheetProtection formatCells="0" formatColumns="0" formatRows="0" insertColumns="0" insertRows="0" insertHyperlinks="0" deleteColumns="0" deleteRows="0" sort="0" autoFilter="0" pivotTables="0"/>
  <mergeCells count="24">
    <mergeCell ref="C597:F597"/>
    <mergeCell ref="A552:C552"/>
    <mergeCell ref="A553:C553"/>
    <mergeCell ref="A590:F590"/>
    <mergeCell ref="A591:F591"/>
    <mergeCell ref="A592:F592"/>
    <mergeCell ref="A551:C551"/>
    <mergeCell ref="A373:C373"/>
    <mergeCell ref="A374:C374"/>
    <mergeCell ref="A375:C375"/>
    <mergeCell ref="A403:C403"/>
    <mergeCell ref="A404:C404"/>
    <mergeCell ref="A405:C405"/>
    <mergeCell ref="A527:C527"/>
    <mergeCell ref="A528:C528"/>
    <mergeCell ref="A529:C529"/>
    <mergeCell ref="A530:C530"/>
    <mergeCell ref="A550:C550"/>
    <mergeCell ref="A156:C156"/>
    <mergeCell ref="A1:F1"/>
    <mergeCell ref="A2:F2"/>
    <mergeCell ref="A3:F3"/>
    <mergeCell ref="A154:C154"/>
    <mergeCell ref="A155:C155"/>
  </mergeCells>
  <dataValidations count="3">
    <dataValidation allowBlank="1" showInputMessage="1" showErrorMessage="1" prompt="Importe del trimestre anterior" sqref="D462 D453 C450:D450 C453:C464"/>
    <dataValidation allowBlank="1" showInputMessage="1" showErrorMessage="1" prompt="Saldo al 31 de diciembre del año anterior que se presenta" sqref="D409 D448"/>
    <dataValidation allowBlank="1" showInputMessage="1" showErrorMessage="1" prompt="Importe final del periodo que corresponde la información financiera trimestral que se presenta." sqref="C421 C409 D463:D464 D454:D461 C448"/>
  </dataValidations>
  <pageMargins left="0.51181102362204722" right="0.27559055118110237" top="0.55118110236220474" bottom="0.6692913385826772" header="0.31496062992125984" footer="0.31496062992125984"/>
  <pageSetup scale="3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188</v>
      </c>
      <c r="B2" s="98" t="s">
        <v>50</v>
      </c>
    </row>
    <row r="3" spans="1:2" x14ac:dyDescent="0.2">
      <c r="B3" s="111"/>
    </row>
    <row r="4" spans="1:2" ht="14.1" customHeight="1" x14ac:dyDescent="0.2">
      <c r="A4" s="112" t="s">
        <v>27</v>
      </c>
      <c r="B4" s="102" t="s">
        <v>78</v>
      </c>
    </row>
    <row r="5" spans="1:2" ht="14.1" customHeight="1" x14ac:dyDescent="0.2">
      <c r="B5" s="102" t="s">
        <v>51</v>
      </c>
    </row>
    <row r="6" spans="1:2" ht="14.1" customHeight="1" x14ac:dyDescent="0.2">
      <c r="B6" s="102" t="s">
        <v>149</v>
      </c>
    </row>
    <row r="7" spans="1:2" ht="14.1" customHeight="1" x14ac:dyDescent="0.2">
      <c r="B7" s="102" t="s">
        <v>150</v>
      </c>
    </row>
    <row r="8" spans="1:2" ht="14.1" customHeight="1" x14ac:dyDescent="0.2"/>
    <row r="9" spans="1:2" x14ac:dyDescent="0.2">
      <c r="A9" s="112" t="s">
        <v>29</v>
      </c>
      <c r="B9" s="104" t="s">
        <v>589</v>
      </c>
    </row>
    <row r="10" spans="1:2" ht="15" customHeight="1" x14ac:dyDescent="0.2">
      <c r="B10" s="104" t="s">
        <v>75</v>
      </c>
    </row>
    <row r="11" spans="1:2" ht="15" customHeight="1" x14ac:dyDescent="0.2">
      <c r="B11" s="114" t="s">
        <v>193</v>
      </c>
    </row>
    <row r="12" spans="1:2" ht="15" customHeight="1" x14ac:dyDescent="0.2"/>
    <row r="13" spans="1:2" x14ac:dyDescent="0.2">
      <c r="A13" s="112" t="s">
        <v>76</v>
      </c>
      <c r="B13" s="102" t="s">
        <v>590</v>
      </c>
    </row>
    <row r="14" spans="1:2" ht="15" customHeight="1" x14ac:dyDescent="0.2">
      <c r="B14" s="102" t="s">
        <v>591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C22"/>
  <sheetViews>
    <sheetView showGridLines="0" workbookViewId="0">
      <selection sqref="A1:E22"/>
    </sheetView>
  </sheetViews>
  <sheetFormatPr baseColWidth="10" defaultColWidth="11.42578125" defaultRowHeight="11.25" x14ac:dyDescent="0.2"/>
  <cols>
    <col min="1" max="1" width="3.28515625" style="39" customWidth="1"/>
    <col min="2" max="2" width="63.140625" style="39" customWidth="1"/>
    <col min="3" max="3" width="17.7109375" style="39" customWidth="1"/>
    <col min="4" max="16384" width="11.42578125" style="39"/>
  </cols>
  <sheetData>
    <row r="1" spans="1:3" s="37" customFormat="1" ht="18" customHeight="1" x14ac:dyDescent="0.25">
      <c r="A1" s="174" t="s">
        <v>662</v>
      </c>
      <c r="B1" s="175"/>
      <c r="C1" s="176"/>
    </row>
    <row r="2" spans="1:3" s="37" customFormat="1" ht="18" customHeight="1" x14ac:dyDescent="0.25">
      <c r="A2" s="177" t="s">
        <v>613</v>
      </c>
      <c r="B2" s="178"/>
      <c r="C2" s="179"/>
    </row>
    <row r="3" spans="1:3" s="37" customFormat="1" ht="18" customHeight="1" x14ac:dyDescent="0.25">
      <c r="A3" s="177" t="s">
        <v>663</v>
      </c>
      <c r="B3" s="180"/>
      <c r="C3" s="179"/>
    </row>
    <row r="4" spans="1:3" s="40" customFormat="1" ht="18" customHeight="1" x14ac:dyDescent="0.2">
      <c r="A4" s="181" t="s">
        <v>614</v>
      </c>
      <c r="B4" s="182"/>
      <c r="C4" s="183"/>
    </row>
    <row r="5" spans="1:3" s="38" customFormat="1" x14ac:dyDescent="0.2">
      <c r="A5" s="58" t="s">
        <v>521</v>
      </c>
      <c r="B5" s="58"/>
      <c r="C5" s="145">
        <v>124083666.95999999</v>
      </c>
    </row>
    <row r="6" spans="1:3" x14ac:dyDescent="0.2">
      <c r="A6" s="59"/>
      <c r="B6" s="60"/>
      <c r="C6" s="61"/>
    </row>
    <row r="7" spans="1:3" x14ac:dyDescent="0.2">
      <c r="A7" s="68" t="s">
        <v>522</v>
      </c>
      <c r="B7" s="68"/>
      <c r="C7" s="146">
        <f>SUM(C8:C13)</f>
        <v>4029528.37</v>
      </c>
    </row>
    <row r="8" spans="1:3" x14ac:dyDescent="0.2">
      <c r="A8" s="76" t="s">
        <v>523</v>
      </c>
      <c r="B8" s="75" t="s">
        <v>342</v>
      </c>
      <c r="C8" s="147">
        <v>0</v>
      </c>
    </row>
    <row r="9" spans="1:3" x14ac:dyDescent="0.2">
      <c r="A9" s="62" t="s">
        <v>524</v>
      </c>
      <c r="B9" s="63" t="s">
        <v>533</v>
      </c>
      <c r="C9" s="147">
        <v>0</v>
      </c>
    </row>
    <row r="10" spans="1:3" x14ac:dyDescent="0.2">
      <c r="A10" s="62" t="s">
        <v>525</v>
      </c>
      <c r="B10" s="63" t="s">
        <v>350</v>
      </c>
      <c r="C10" s="147">
        <v>0</v>
      </c>
    </row>
    <row r="11" spans="1:3" x14ac:dyDescent="0.2">
      <c r="A11" s="62" t="s">
        <v>526</v>
      </c>
      <c r="B11" s="63" t="s">
        <v>351</v>
      </c>
      <c r="C11" s="147">
        <v>0</v>
      </c>
    </row>
    <row r="12" spans="1:3" x14ac:dyDescent="0.2">
      <c r="A12" s="62" t="s">
        <v>527</v>
      </c>
      <c r="B12" s="63" t="s">
        <v>352</v>
      </c>
      <c r="C12" s="147">
        <v>4029528.37</v>
      </c>
    </row>
    <row r="13" spans="1:3" x14ac:dyDescent="0.2">
      <c r="A13" s="64" t="s">
        <v>528</v>
      </c>
      <c r="B13" s="65" t="s">
        <v>529</v>
      </c>
      <c r="C13" s="147">
        <v>0</v>
      </c>
    </row>
    <row r="14" spans="1:3" x14ac:dyDescent="0.2">
      <c r="A14" s="74"/>
      <c r="B14" s="66"/>
      <c r="C14" s="67"/>
    </row>
    <row r="15" spans="1:3" x14ac:dyDescent="0.2">
      <c r="A15" s="68" t="s">
        <v>82</v>
      </c>
      <c r="B15" s="60"/>
      <c r="C15" s="146">
        <f>SUM(C16:C18)</f>
        <v>6462364.7599999998</v>
      </c>
    </row>
    <row r="16" spans="1:3" x14ac:dyDescent="0.2">
      <c r="A16" s="69">
        <v>3.1</v>
      </c>
      <c r="B16" s="63" t="s">
        <v>532</v>
      </c>
      <c r="C16" s="147">
        <v>0</v>
      </c>
    </row>
    <row r="17" spans="1:3" x14ac:dyDescent="0.2">
      <c r="A17" s="70">
        <v>3.2</v>
      </c>
      <c r="B17" s="63" t="s">
        <v>530</v>
      </c>
      <c r="C17" s="147">
        <v>0</v>
      </c>
    </row>
    <row r="18" spans="1:3" x14ac:dyDescent="0.2">
      <c r="A18" s="70">
        <v>3.3</v>
      </c>
      <c r="B18" s="65" t="s">
        <v>531</v>
      </c>
      <c r="C18" s="148">
        <v>6462364.7599999998</v>
      </c>
    </row>
    <row r="19" spans="1:3" x14ac:dyDescent="0.2">
      <c r="A19" s="59"/>
      <c r="B19" s="71"/>
      <c r="C19" s="72"/>
    </row>
    <row r="20" spans="1:3" x14ac:dyDescent="0.2">
      <c r="A20" s="73" t="s">
        <v>660</v>
      </c>
      <c r="B20" s="73"/>
      <c r="C20" s="145">
        <f>C5+C7-C15</f>
        <v>121650830.56999999</v>
      </c>
    </row>
    <row r="22" spans="1:3" x14ac:dyDescent="0.2">
      <c r="B22" s="39" t="s">
        <v>625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C39"/>
  <sheetViews>
    <sheetView showGridLines="0" topLeftCell="A28" workbookViewId="0">
      <selection sqref="A1:E39"/>
    </sheetView>
  </sheetViews>
  <sheetFormatPr baseColWidth="10" defaultColWidth="11.42578125" defaultRowHeight="11.25" x14ac:dyDescent="0.2"/>
  <cols>
    <col min="1" max="1" width="3.7109375" style="39" customWidth="1"/>
    <col min="2" max="2" width="62.140625" style="39" customWidth="1"/>
    <col min="3" max="3" width="17.7109375" style="39" customWidth="1"/>
    <col min="4" max="16384" width="11.42578125" style="39"/>
  </cols>
  <sheetData>
    <row r="1" spans="1:3" s="41" customFormat="1" ht="18.95" customHeight="1" x14ac:dyDescent="0.25">
      <c r="A1" s="184" t="s">
        <v>662</v>
      </c>
      <c r="B1" s="185"/>
      <c r="C1" s="186"/>
    </row>
    <row r="2" spans="1:3" s="41" customFormat="1" ht="18.95" customHeight="1" x14ac:dyDescent="0.25">
      <c r="A2" s="170" t="s">
        <v>615</v>
      </c>
      <c r="B2" s="171"/>
      <c r="C2" s="172"/>
    </row>
    <row r="3" spans="1:3" s="41" customFormat="1" ht="18.95" customHeight="1" x14ac:dyDescent="0.25">
      <c r="A3" s="170" t="s">
        <v>663</v>
      </c>
      <c r="B3" s="188"/>
      <c r="C3" s="172"/>
    </row>
    <row r="4" spans="1:3" s="42" customFormat="1" x14ac:dyDescent="0.2">
      <c r="A4" s="181" t="s">
        <v>614</v>
      </c>
      <c r="B4" s="182"/>
      <c r="C4" s="183"/>
    </row>
    <row r="5" spans="1:3" x14ac:dyDescent="0.2">
      <c r="A5" s="84" t="s">
        <v>534</v>
      </c>
      <c r="B5" s="58"/>
      <c r="C5" s="149">
        <v>93636710.25</v>
      </c>
    </row>
    <row r="6" spans="1:3" x14ac:dyDescent="0.2">
      <c r="A6" s="78"/>
      <c r="B6" s="60"/>
      <c r="C6" s="79"/>
    </row>
    <row r="7" spans="1:3" x14ac:dyDescent="0.2">
      <c r="A7" s="68" t="s">
        <v>535</v>
      </c>
      <c r="B7" s="80"/>
      <c r="C7" s="146">
        <f>SUM(C8:C28)</f>
        <v>1539356.85</v>
      </c>
    </row>
    <row r="8" spans="1:3" x14ac:dyDescent="0.2">
      <c r="A8" s="128">
        <v>2.1</v>
      </c>
      <c r="B8" s="85" t="s">
        <v>370</v>
      </c>
      <c r="C8" s="150">
        <v>0</v>
      </c>
    </row>
    <row r="9" spans="1:3" x14ac:dyDescent="0.2">
      <c r="A9" s="128">
        <v>2.2000000000000002</v>
      </c>
      <c r="B9" s="85" t="s">
        <v>367</v>
      </c>
      <c r="C9" s="150">
        <v>0</v>
      </c>
    </row>
    <row r="10" spans="1:3" x14ac:dyDescent="0.2">
      <c r="A10" s="90">
        <v>2.2999999999999998</v>
      </c>
      <c r="B10" s="77" t="s">
        <v>237</v>
      </c>
      <c r="C10" s="150">
        <v>705680.66</v>
      </c>
    </row>
    <row r="11" spans="1:3" x14ac:dyDescent="0.2">
      <c r="A11" s="90">
        <v>2.4</v>
      </c>
      <c r="B11" s="77" t="s">
        <v>238</v>
      </c>
      <c r="C11" s="150">
        <v>0</v>
      </c>
    </row>
    <row r="12" spans="1:3" x14ac:dyDescent="0.2">
      <c r="A12" s="90">
        <v>2.5</v>
      </c>
      <c r="B12" s="77" t="s">
        <v>239</v>
      </c>
      <c r="C12" s="150">
        <v>0</v>
      </c>
    </row>
    <row r="13" spans="1:3" x14ac:dyDescent="0.2">
      <c r="A13" s="90">
        <v>2.6</v>
      </c>
      <c r="B13" s="77" t="s">
        <v>240</v>
      </c>
      <c r="C13" s="150">
        <v>0</v>
      </c>
    </row>
    <row r="14" spans="1:3" x14ac:dyDescent="0.2">
      <c r="A14" s="90">
        <v>2.7</v>
      </c>
      <c r="B14" s="77" t="s">
        <v>241</v>
      </c>
      <c r="C14" s="150">
        <v>0</v>
      </c>
    </row>
    <row r="15" spans="1:3" x14ac:dyDescent="0.2">
      <c r="A15" s="90">
        <v>2.8</v>
      </c>
      <c r="B15" s="77" t="s">
        <v>242</v>
      </c>
      <c r="C15" s="150">
        <v>833676.19</v>
      </c>
    </row>
    <row r="16" spans="1:3" x14ac:dyDescent="0.2">
      <c r="A16" s="90">
        <v>2.9</v>
      </c>
      <c r="B16" s="77" t="s">
        <v>244</v>
      </c>
      <c r="C16" s="150">
        <v>0</v>
      </c>
    </row>
    <row r="17" spans="1:3" x14ac:dyDescent="0.2">
      <c r="A17" s="90" t="s">
        <v>536</v>
      </c>
      <c r="B17" s="77" t="s">
        <v>537</v>
      </c>
      <c r="C17" s="150">
        <v>0</v>
      </c>
    </row>
    <row r="18" spans="1:3" x14ac:dyDescent="0.2">
      <c r="A18" s="90" t="s">
        <v>562</v>
      </c>
      <c r="B18" s="77" t="s">
        <v>246</v>
      </c>
      <c r="C18" s="150">
        <v>0</v>
      </c>
    </row>
    <row r="19" spans="1:3" x14ac:dyDescent="0.2">
      <c r="A19" s="90" t="s">
        <v>563</v>
      </c>
      <c r="B19" s="77" t="s">
        <v>538</v>
      </c>
      <c r="C19" s="150">
        <v>0</v>
      </c>
    </row>
    <row r="20" spans="1:3" x14ac:dyDescent="0.2">
      <c r="A20" s="90" t="s">
        <v>564</v>
      </c>
      <c r="B20" s="77" t="s">
        <v>539</v>
      </c>
      <c r="C20" s="150">
        <v>0</v>
      </c>
    </row>
    <row r="21" spans="1:3" x14ac:dyDescent="0.2">
      <c r="A21" s="90" t="s">
        <v>565</v>
      </c>
      <c r="B21" s="77" t="s">
        <v>540</v>
      </c>
      <c r="C21" s="150">
        <v>0</v>
      </c>
    </row>
    <row r="22" spans="1:3" x14ac:dyDescent="0.2">
      <c r="A22" s="90" t="s">
        <v>541</v>
      </c>
      <c r="B22" s="77" t="s">
        <v>542</v>
      </c>
      <c r="C22" s="150">
        <v>0</v>
      </c>
    </row>
    <row r="23" spans="1:3" x14ac:dyDescent="0.2">
      <c r="A23" s="90" t="s">
        <v>543</v>
      </c>
      <c r="B23" s="77" t="s">
        <v>544</v>
      </c>
      <c r="C23" s="150">
        <v>0</v>
      </c>
    </row>
    <row r="24" spans="1:3" x14ac:dyDescent="0.2">
      <c r="A24" s="90" t="s">
        <v>545</v>
      </c>
      <c r="B24" s="77" t="s">
        <v>546</v>
      </c>
      <c r="C24" s="150">
        <v>0</v>
      </c>
    </row>
    <row r="25" spans="1:3" x14ac:dyDescent="0.2">
      <c r="A25" s="90" t="s">
        <v>547</v>
      </c>
      <c r="B25" s="77" t="s">
        <v>548</v>
      </c>
      <c r="C25" s="150">
        <v>0</v>
      </c>
    </row>
    <row r="26" spans="1:3" x14ac:dyDescent="0.2">
      <c r="A26" s="90" t="s">
        <v>549</v>
      </c>
      <c r="B26" s="77" t="s">
        <v>550</v>
      </c>
      <c r="C26" s="150">
        <v>0</v>
      </c>
    </row>
    <row r="27" spans="1:3" x14ac:dyDescent="0.2">
      <c r="A27" s="90" t="s">
        <v>551</v>
      </c>
      <c r="B27" s="77" t="s">
        <v>552</v>
      </c>
      <c r="C27" s="150">
        <v>0</v>
      </c>
    </row>
    <row r="28" spans="1:3" x14ac:dyDescent="0.2">
      <c r="A28" s="90" t="s">
        <v>553</v>
      </c>
      <c r="B28" s="85" t="s">
        <v>554</v>
      </c>
      <c r="C28" s="150">
        <v>0</v>
      </c>
    </row>
    <row r="29" spans="1:3" x14ac:dyDescent="0.2">
      <c r="A29" s="91"/>
      <c r="B29" s="86"/>
      <c r="C29" s="87"/>
    </row>
    <row r="30" spans="1:3" x14ac:dyDescent="0.2">
      <c r="A30" s="88" t="s">
        <v>555</v>
      </c>
      <c r="B30" s="89"/>
      <c r="C30" s="151">
        <f>SUM(C31:C35)</f>
        <v>0.3</v>
      </c>
    </row>
    <row r="31" spans="1:3" x14ac:dyDescent="0.2">
      <c r="A31" s="90" t="s">
        <v>556</v>
      </c>
      <c r="B31" s="77" t="s">
        <v>439</v>
      </c>
      <c r="C31" s="150">
        <v>0</v>
      </c>
    </row>
    <row r="32" spans="1:3" x14ac:dyDescent="0.2">
      <c r="A32" s="90" t="s">
        <v>557</v>
      </c>
      <c r="B32" s="77" t="s">
        <v>80</v>
      </c>
      <c r="C32" s="150">
        <v>0</v>
      </c>
    </row>
    <row r="33" spans="1:3" x14ac:dyDescent="0.2">
      <c r="A33" s="90" t="s">
        <v>558</v>
      </c>
      <c r="B33" s="77" t="s">
        <v>449</v>
      </c>
      <c r="C33" s="150">
        <v>0</v>
      </c>
    </row>
    <row r="34" spans="1:3" x14ac:dyDescent="0.2">
      <c r="A34" s="90" t="s">
        <v>559</v>
      </c>
      <c r="B34" s="77" t="s">
        <v>455</v>
      </c>
      <c r="C34" s="150">
        <v>0.3</v>
      </c>
    </row>
    <row r="35" spans="1:3" x14ac:dyDescent="0.2">
      <c r="A35" s="90" t="s">
        <v>560</v>
      </c>
      <c r="B35" s="85" t="s">
        <v>561</v>
      </c>
      <c r="C35" s="152">
        <v>0</v>
      </c>
    </row>
    <row r="36" spans="1:3" x14ac:dyDescent="0.2">
      <c r="A36" s="78"/>
      <c r="B36" s="81"/>
      <c r="C36" s="82"/>
    </row>
    <row r="37" spans="1:3" x14ac:dyDescent="0.2">
      <c r="A37" s="83" t="s">
        <v>661</v>
      </c>
      <c r="B37" s="58"/>
      <c r="C37" s="145">
        <f>C5-C7+C30</f>
        <v>92097353.700000003</v>
      </c>
    </row>
    <row r="39" spans="1:3" x14ac:dyDescent="0.2">
      <c r="B39" s="39" t="s">
        <v>625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49"/>
  <sheetViews>
    <sheetView topLeftCell="A27" workbookViewId="0">
      <selection sqref="A1:J50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7109375" style="29" bestFit="1" customWidth="1"/>
    <col min="6" max="6" width="19.28515625" style="29" customWidth="1"/>
    <col min="7" max="7" width="20.5703125" style="29" customWidth="1"/>
    <col min="8" max="10" width="20.28515625" style="29" customWidth="1"/>
    <col min="11" max="16384" width="9.140625" style="29"/>
  </cols>
  <sheetData>
    <row r="1" spans="1:10" ht="18.95" customHeight="1" x14ac:dyDescent="0.2">
      <c r="A1" s="173" t="s">
        <v>662</v>
      </c>
      <c r="B1" s="189"/>
      <c r="C1" s="189"/>
      <c r="D1" s="189"/>
      <c r="E1" s="189"/>
      <c r="F1" s="189"/>
      <c r="G1" s="27" t="s">
        <v>605</v>
      </c>
      <c r="H1" s="28">
        <v>2023</v>
      </c>
    </row>
    <row r="2" spans="1:10" ht="18.95" customHeight="1" x14ac:dyDescent="0.2">
      <c r="A2" s="173" t="s">
        <v>616</v>
      </c>
      <c r="B2" s="189"/>
      <c r="C2" s="189"/>
      <c r="D2" s="189"/>
      <c r="E2" s="189"/>
      <c r="F2" s="189"/>
      <c r="G2" s="27" t="s">
        <v>606</v>
      </c>
      <c r="H2" s="28" t="s">
        <v>608</v>
      </c>
    </row>
    <row r="3" spans="1:10" ht="18.95" customHeight="1" x14ac:dyDescent="0.2">
      <c r="A3" s="190" t="s">
        <v>663</v>
      </c>
      <c r="B3" s="191"/>
      <c r="C3" s="191"/>
      <c r="D3" s="191"/>
      <c r="E3" s="191"/>
      <c r="F3" s="191"/>
      <c r="G3" s="27" t="s">
        <v>607</v>
      </c>
      <c r="H3" s="28">
        <v>2</v>
      </c>
    </row>
    <row r="4" spans="1:10" x14ac:dyDescent="0.2">
      <c r="A4" s="30" t="s">
        <v>194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144</v>
      </c>
      <c r="B7" s="32" t="s">
        <v>487</v>
      </c>
      <c r="C7" s="32" t="s">
        <v>178</v>
      </c>
      <c r="D7" s="32" t="s">
        <v>488</v>
      </c>
      <c r="E7" s="32" t="s">
        <v>489</v>
      </c>
      <c r="F7" s="32" t="s">
        <v>177</v>
      </c>
      <c r="G7" s="32" t="s">
        <v>122</v>
      </c>
      <c r="H7" s="32" t="s">
        <v>180</v>
      </c>
      <c r="I7" s="32" t="s">
        <v>181</v>
      </c>
      <c r="J7" s="32" t="s">
        <v>182</v>
      </c>
    </row>
    <row r="8" spans="1:10" s="44" customFormat="1" x14ac:dyDescent="0.2">
      <c r="A8" s="43">
        <v>7000</v>
      </c>
      <c r="B8" s="44" t="s">
        <v>123</v>
      </c>
    </row>
    <row r="9" spans="1:10" x14ac:dyDescent="0.2">
      <c r="A9" s="29">
        <v>7110</v>
      </c>
      <c r="B9" s="29" t="s">
        <v>122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121</v>
      </c>
      <c r="C10" s="34">
        <v>0</v>
      </c>
      <c r="D10" s="34">
        <v>0</v>
      </c>
      <c r="E10" s="34">
        <v>0</v>
      </c>
      <c r="F10" s="34">
        <f t="shared" ref="F10:F47" si="0">C10+D10+E10</f>
        <v>0</v>
      </c>
    </row>
    <row r="11" spans="1:10" x14ac:dyDescent="0.2">
      <c r="A11" s="29">
        <v>7130</v>
      </c>
      <c r="B11" s="29" t="s">
        <v>120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119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118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117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116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115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114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113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112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111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110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109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108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107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106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105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104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103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102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101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100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99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98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97</v>
      </c>
      <c r="C34" s="34">
        <v>0</v>
      </c>
      <c r="D34" s="34">
        <v>0</v>
      </c>
      <c r="E34" s="34">
        <v>0</v>
      </c>
      <c r="F34" s="34">
        <f t="shared" ref="F34" si="1">C34+D34+E34</f>
        <v>0</v>
      </c>
    </row>
    <row r="35" spans="1:6" s="44" customFormat="1" x14ac:dyDescent="0.2">
      <c r="A35" s="43">
        <v>8000</v>
      </c>
      <c r="B35" s="44" t="s">
        <v>95</v>
      </c>
    </row>
    <row r="36" spans="1:6" x14ac:dyDescent="0.2">
      <c r="A36" s="29">
        <v>8110</v>
      </c>
      <c r="B36" s="29" t="s">
        <v>94</v>
      </c>
      <c r="C36" s="34">
        <v>0</v>
      </c>
      <c r="D36" s="34">
        <v>229012548.28</v>
      </c>
      <c r="E36" s="34">
        <v>0</v>
      </c>
      <c r="F36" s="34">
        <f t="shared" si="0"/>
        <v>229012548.28</v>
      </c>
    </row>
    <row r="37" spans="1:6" x14ac:dyDescent="0.2">
      <c r="A37" s="29">
        <v>8120</v>
      </c>
      <c r="B37" s="29" t="s">
        <v>93</v>
      </c>
      <c r="C37" s="34">
        <v>0</v>
      </c>
      <c r="D37" s="34">
        <v>82507174.620000005</v>
      </c>
      <c r="E37" s="34">
        <v>-257447056.71000001</v>
      </c>
      <c r="F37" s="34">
        <f t="shared" si="0"/>
        <v>-174939882.09</v>
      </c>
    </row>
    <row r="38" spans="1:6" x14ac:dyDescent="0.2">
      <c r="A38" s="29">
        <v>8130</v>
      </c>
      <c r="B38" s="29" t="s">
        <v>92</v>
      </c>
      <c r="C38" s="34">
        <v>0</v>
      </c>
      <c r="D38" s="34">
        <v>70422447.239999995</v>
      </c>
      <c r="E38" s="34">
        <v>-411446.47</v>
      </c>
      <c r="F38" s="34">
        <f t="shared" si="0"/>
        <v>70011000.769999996</v>
      </c>
    </row>
    <row r="39" spans="1:6" x14ac:dyDescent="0.2">
      <c r="A39" s="29">
        <v>8140</v>
      </c>
      <c r="B39" s="29" t="s">
        <v>91</v>
      </c>
      <c r="C39" s="34">
        <v>0</v>
      </c>
      <c r="D39" s="34">
        <v>26645587.850000001</v>
      </c>
      <c r="E39" s="34">
        <v>-733751.14</v>
      </c>
      <c r="F39" s="34">
        <f t="shared" si="0"/>
        <v>25911836.710000001</v>
      </c>
    </row>
    <row r="40" spans="1:6" x14ac:dyDescent="0.2">
      <c r="A40" s="29">
        <v>8150</v>
      </c>
      <c r="B40" s="29" t="s">
        <v>90</v>
      </c>
      <c r="C40" s="34">
        <v>0</v>
      </c>
      <c r="D40" s="34">
        <v>-111634076.93000001</v>
      </c>
      <c r="E40" s="34">
        <v>-38361426.740000002</v>
      </c>
      <c r="F40" s="34">
        <f t="shared" si="0"/>
        <v>-149995503.67000002</v>
      </c>
    </row>
    <row r="41" spans="1:6" x14ac:dyDescent="0.2">
      <c r="A41" s="29">
        <v>8210</v>
      </c>
      <c r="B41" s="29" t="s">
        <v>89</v>
      </c>
      <c r="C41" s="34">
        <v>0</v>
      </c>
      <c r="D41" s="34">
        <v>0</v>
      </c>
      <c r="E41" s="34">
        <v>-229012548.27000001</v>
      </c>
      <c r="F41" s="34">
        <f t="shared" si="0"/>
        <v>-229012548.27000001</v>
      </c>
    </row>
    <row r="42" spans="1:6" x14ac:dyDescent="0.2">
      <c r="A42" s="29">
        <v>8220</v>
      </c>
      <c r="B42" s="29" t="s">
        <v>88</v>
      </c>
      <c r="C42" s="34">
        <v>0</v>
      </c>
      <c r="D42" s="34">
        <v>342975635.36000001</v>
      </c>
      <c r="E42" s="34">
        <v>-215697712.36000001</v>
      </c>
      <c r="F42" s="34">
        <f t="shared" si="0"/>
        <v>127277923</v>
      </c>
    </row>
    <row r="43" spans="1:6" x14ac:dyDescent="0.2">
      <c r="A43" s="29">
        <v>8230</v>
      </c>
      <c r="B43" s="29" t="s">
        <v>87</v>
      </c>
      <c r="C43" s="34">
        <v>0</v>
      </c>
      <c r="D43" s="34">
        <v>42320005</v>
      </c>
      <c r="E43" s="34">
        <v>-112346347.84999999</v>
      </c>
      <c r="F43" s="34">
        <f t="shared" si="0"/>
        <v>-70026342.849999994</v>
      </c>
    </row>
    <row r="44" spans="1:6" x14ac:dyDescent="0.2">
      <c r="A44" s="29">
        <v>8240</v>
      </c>
      <c r="B44" s="29" t="s">
        <v>86</v>
      </c>
      <c r="C44" s="34">
        <v>0</v>
      </c>
      <c r="D44" s="34">
        <v>171650744.72</v>
      </c>
      <c r="E44" s="34">
        <v>-93526486.849999994</v>
      </c>
      <c r="F44" s="34">
        <f t="shared" si="0"/>
        <v>78124257.870000005</v>
      </c>
    </row>
    <row r="45" spans="1:6" x14ac:dyDescent="0.2">
      <c r="A45" s="29">
        <v>8250</v>
      </c>
      <c r="B45" s="29" t="s">
        <v>85</v>
      </c>
      <c r="C45" s="34">
        <v>0</v>
      </c>
      <c r="D45" s="34">
        <v>93636710.25</v>
      </c>
      <c r="E45" s="34">
        <v>-93636710.25</v>
      </c>
      <c r="F45" s="34">
        <f t="shared" si="0"/>
        <v>0</v>
      </c>
    </row>
    <row r="46" spans="1:6" x14ac:dyDescent="0.2">
      <c r="A46" s="29">
        <v>8260</v>
      </c>
      <c r="B46" s="29" t="s">
        <v>84</v>
      </c>
      <c r="C46" s="34">
        <v>0</v>
      </c>
      <c r="D46" s="34">
        <v>12068393.119999999</v>
      </c>
      <c r="E46" s="34">
        <v>-11987087.92</v>
      </c>
      <c r="F46" s="34">
        <f t="shared" si="0"/>
        <v>81305.199999999255</v>
      </c>
    </row>
    <row r="47" spans="1:6" x14ac:dyDescent="0.2">
      <c r="A47" s="29">
        <v>8270</v>
      </c>
      <c r="B47" s="29" t="s">
        <v>83</v>
      </c>
      <c r="C47" s="34">
        <v>0</v>
      </c>
      <c r="D47" s="34">
        <v>9582404.5600000005</v>
      </c>
      <c r="E47" s="34">
        <v>83973000.489999995</v>
      </c>
      <c r="F47" s="34">
        <f t="shared" si="0"/>
        <v>93555405.049999997</v>
      </c>
    </row>
    <row r="49" spans="2:2" x14ac:dyDescent="0.2">
      <c r="B49" s="29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15" t="s">
        <v>50</v>
      </c>
      <c r="C1" s="116"/>
      <c r="D1" s="116"/>
      <c r="E1" s="117"/>
    </row>
    <row r="2" spans="1:8" ht="15" customHeight="1" x14ac:dyDescent="0.2">
      <c r="A2" s="2" t="s">
        <v>31</v>
      </c>
    </row>
    <row r="3" spans="1:8" x14ac:dyDescent="0.2">
      <c r="A3" s="1"/>
    </row>
    <row r="4" spans="1:8" s="119" customFormat="1" x14ac:dyDescent="0.2">
      <c r="A4" s="118" t="s">
        <v>33</v>
      </c>
    </row>
    <row r="5" spans="1:8" s="119" customFormat="1" ht="39.950000000000003" customHeight="1" x14ac:dyDescent="0.2">
      <c r="A5" s="194" t="s">
        <v>34</v>
      </c>
      <c r="B5" s="194"/>
      <c r="C5" s="194"/>
      <c r="D5" s="194"/>
      <c r="E5" s="194"/>
      <c r="H5" s="120"/>
    </row>
    <row r="6" spans="1:8" s="119" customFormat="1" x14ac:dyDescent="0.2">
      <c r="A6" s="121"/>
      <c r="B6" s="121"/>
      <c r="C6" s="121"/>
      <c r="D6" s="121"/>
      <c r="H6" s="120"/>
    </row>
    <row r="7" spans="1:8" s="119" customFormat="1" ht="12.75" x14ac:dyDescent="0.2">
      <c r="A7" s="120" t="s">
        <v>35</v>
      </c>
      <c r="B7" s="120"/>
      <c r="C7" s="120"/>
      <c r="D7" s="120"/>
    </row>
    <row r="8" spans="1:8" s="119" customFormat="1" x14ac:dyDescent="0.2">
      <c r="A8" s="120"/>
      <c r="B8" s="120"/>
      <c r="C8" s="120"/>
      <c r="D8" s="120"/>
    </row>
    <row r="9" spans="1:8" s="119" customFormat="1" x14ac:dyDescent="0.2">
      <c r="A9" s="134" t="s">
        <v>123</v>
      </c>
      <c r="B9" s="120"/>
      <c r="C9" s="120"/>
      <c r="D9" s="120"/>
    </row>
    <row r="10" spans="1:8" s="119" customFormat="1" ht="26.1" customHeight="1" x14ac:dyDescent="0.2">
      <c r="A10" s="122" t="s">
        <v>592</v>
      </c>
      <c r="B10" s="195" t="s">
        <v>36</v>
      </c>
      <c r="C10" s="195"/>
      <c r="D10" s="195"/>
      <c r="E10" s="195"/>
    </row>
    <row r="11" spans="1:8" s="119" customFormat="1" ht="12.95" customHeight="1" x14ac:dyDescent="0.2">
      <c r="A11" s="123" t="s">
        <v>593</v>
      </c>
      <c r="B11" s="124" t="s">
        <v>37</v>
      </c>
      <c r="C11" s="124"/>
      <c r="D11" s="124"/>
      <c r="E11" s="124"/>
    </row>
    <row r="12" spans="1:8" s="119" customFormat="1" ht="26.1" customHeight="1" x14ac:dyDescent="0.2">
      <c r="A12" s="123" t="s">
        <v>594</v>
      </c>
      <c r="B12" s="195" t="s">
        <v>38</v>
      </c>
      <c r="C12" s="195"/>
      <c r="D12" s="195"/>
      <c r="E12" s="195"/>
    </row>
    <row r="13" spans="1:8" s="119" customFormat="1" ht="26.1" customHeight="1" x14ac:dyDescent="0.2">
      <c r="A13" s="123" t="s">
        <v>595</v>
      </c>
      <c r="B13" s="195" t="s">
        <v>39</v>
      </c>
      <c r="C13" s="195"/>
      <c r="D13" s="195"/>
      <c r="E13" s="195"/>
    </row>
    <row r="14" spans="1:8" s="119" customFormat="1" ht="11.25" customHeight="1" x14ac:dyDescent="0.2">
      <c r="A14" s="125"/>
      <c r="B14" s="126"/>
      <c r="C14" s="126"/>
      <c r="D14" s="126"/>
      <c r="E14" s="126"/>
    </row>
    <row r="15" spans="1:8" s="119" customFormat="1" ht="39" customHeight="1" x14ac:dyDescent="0.2">
      <c r="A15" s="122" t="s">
        <v>596</v>
      </c>
      <c r="B15" s="124" t="s">
        <v>40</v>
      </c>
    </row>
    <row r="16" spans="1:8" s="119" customFormat="1" ht="12.95" customHeight="1" x14ac:dyDescent="0.2">
      <c r="A16" s="123" t="s">
        <v>597</v>
      </c>
    </row>
    <row r="17" spans="1:4" s="119" customFormat="1" ht="12.95" customHeight="1" x14ac:dyDescent="0.2">
      <c r="A17" s="124"/>
    </row>
    <row r="18" spans="1:4" s="119" customFormat="1" ht="12.95" customHeight="1" x14ac:dyDescent="0.2">
      <c r="A18" s="134" t="s">
        <v>95</v>
      </c>
    </row>
    <row r="19" spans="1:4" s="119" customFormat="1" ht="12.95" customHeight="1" x14ac:dyDescent="0.2">
      <c r="A19" s="127" t="s">
        <v>598</v>
      </c>
    </row>
    <row r="20" spans="1:4" s="119" customFormat="1" ht="12.95" customHeight="1" x14ac:dyDescent="0.2">
      <c r="A20" s="127" t="s">
        <v>599</v>
      </c>
    </row>
    <row r="21" spans="1:4" s="119" customFormat="1" x14ac:dyDescent="0.2">
      <c r="A21" s="120"/>
    </row>
    <row r="22" spans="1:4" s="119" customFormat="1" x14ac:dyDescent="0.2">
      <c r="A22" s="120" t="s">
        <v>516</v>
      </c>
      <c r="B22" s="120"/>
      <c r="C22" s="120"/>
      <c r="D22" s="120"/>
    </row>
    <row r="23" spans="1:4" s="119" customFormat="1" x14ac:dyDescent="0.2">
      <c r="A23" s="120" t="s">
        <v>517</v>
      </c>
      <c r="B23" s="120"/>
      <c r="C23" s="120"/>
      <c r="D23" s="120"/>
    </row>
    <row r="24" spans="1:4" s="119" customFormat="1" x14ac:dyDescent="0.2">
      <c r="A24" s="120" t="s">
        <v>518</v>
      </c>
      <c r="B24" s="120"/>
      <c r="C24" s="120"/>
      <c r="D24" s="120"/>
    </row>
    <row r="25" spans="1:4" s="119" customFormat="1" x14ac:dyDescent="0.2">
      <c r="A25" s="120" t="s">
        <v>519</v>
      </c>
      <c r="B25" s="120"/>
      <c r="C25" s="120"/>
      <c r="D25" s="120"/>
    </row>
    <row r="26" spans="1:4" s="119" customFormat="1" x14ac:dyDescent="0.2">
      <c r="A26" s="120" t="s">
        <v>520</v>
      </c>
      <c r="B26" s="120"/>
      <c r="C26" s="120"/>
      <c r="D26" s="120"/>
    </row>
    <row r="27" spans="1:4" s="119" customFormat="1" x14ac:dyDescent="0.2">
      <c r="A27" s="120"/>
      <c r="B27" s="120"/>
      <c r="C27" s="120"/>
      <c r="D27" s="120"/>
    </row>
    <row r="28" spans="1:4" s="119" customFormat="1" ht="12" x14ac:dyDescent="0.2">
      <c r="A28" s="125" t="s">
        <v>96</v>
      </c>
      <c r="B28" s="120"/>
      <c r="C28" s="120"/>
      <c r="D28" s="120"/>
    </row>
    <row r="29" spans="1:4" s="119" customFormat="1" x14ac:dyDescent="0.2">
      <c r="A29" s="120"/>
      <c r="B29" s="120"/>
      <c r="C29" s="120"/>
      <c r="D29" s="12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4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A6" sqref="A6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92" t="s">
        <v>662</v>
      </c>
      <c r="B1" s="192"/>
      <c r="C1" s="17"/>
      <c r="D1" s="14" t="s">
        <v>602</v>
      </c>
      <c r="E1" s="15">
        <v>2023</v>
      </c>
    </row>
    <row r="2" spans="1:5" ht="18.95" customHeight="1" x14ac:dyDescent="0.2">
      <c r="A2" s="167" t="s">
        <v>601</v>
      </c>
      <c r="B2" s="167"/>
      <c r="C2" s="36"/>
      <c r="D2" s="14" t="s">
        <v>603</v>
      </c>
      <c r="E2" s="17" t="s">
        <v>608</v>
      </c>
    </row>
    <row r="3" spans="1:5" ht="18.95" customHeight="1" x14ac:dyDescent="0.2">
      <c r="A3" s="193" t="s">
        <v>663</v>
      </c>
      <c r="B3" s="193"/>
      <c r="C3" s="17"/>
      <c r="D3" s="14" t="s">
        <v>604</v>
      </c>
      <c r="E3" s="15">
        <v>2</v>
      </c>
    </row>
    <row r="4" spans="1:5" s="93" customFormat="1" ht="18.95" customHeight="1" x14ac:dyDescent="0.2">
      <c r="A4" s="193" t="s">
        <v>623</v>
      </c>
      <c r="B4" s="193"/>
      <c r="C4" s="193"/>
      <c r="D4" s="193"/>
      <c r="E4" s="193"/>
    </row>
    <row r="5" spans="1:5" ht="15" customHeight="1" x14ac:dyDescent="0.2">
      <c r="A5" s="138" t="s">
        <v>41</v>
      </c>
      <c r="B5" s="137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x14ac:dyDescent="0.2">
      <c r="A11" s="45" t="s">
        <v>3</v>
      </c>
      <c r="B11" s="46" t="s">
        <v>4</v>
      </c>
    </row>
    <row r="12" spans="1:5" x14ac:dyDescent="0.2">
      <c r="A12" s="45" t="s">
        <v>5</v>
      </c>
      <c r="B12" s="46" t="s">
        <v>6</v>
      </c>
    </row>
    <row r="13" spans="1:5" x14ac:dyDescent="0.2">
      <c r="A13" s="45" t="s">
        <v>131</v>
      </c>
      <c r="B13" s="46" t="s">
        <v>583</v>
      </c>
    </row>
    <row r="14" spans="1:5" x14ac:dyDescent="0.2">
      <c r="A14" s="45" t="s">
        <v>7</v>
      </c>
      <c r="B14" s="46" t="s">
        <v>584</v>
      </c>
    </row>
    <row r="15" spans="1:5" x14ac:dyDescent="0.2">
      <c r="A15" s="45" t="s">
        <v>8</v>
      </c>
      <c r="B15" s="46" t="s">
        <v>130</v>
      </c>
    </row>
    <row r="16" spans="1:5" x14ac:dyDescent="0.2">
      <c r="A16" s="45" t="s">
        <v>9</v>
      </c>
      <c r="B16" s="46" t="s">
        <v>10</v>
      </c>
    </row>
    <row r="17" spans="1:2" x14ac:dyDescent="0.2">
      <c r="A17" s="45" t="s">
        <v>11</v>
      </c>
      <c r="B17" s="46" t="s">
        <v>12</v>
      </c>
    </row>
    <row r="18" spans="1:2" x14ac:dyDescent="0.2">
      <c r="A18" s="45" t="s">
        <v>13</v>
      </c>
      <c r="B18" s="46" t="s">
        <v>14</v>
      </c>
    </row>
    <row r="19" spans="1:2" x14ac:dyDescent="0.2">
      <c r="A19" s="45" t="s">
        <v>15</v>
      </c>
      <c r="B19" s="46" t="s">
        <v>16</v>
      </c>
    </row>
    <row r="20" spans="1:2" x14ac:dyDescent="0.2">
      <c r="A20" s="45" t="s">
        <v>17</v>
      </c>
      <c r="B20" s="46" t="s">
        <v>585</v>
      </c>
    </row>
    <row r="21" spans="1:2" x14ac:dyDescent="0.2">
      <c r="A21" s="45" t="s">
        <v>18</v>
      </c>
      <c r="B21" s="46" t="s">
        <v>19</v>
      </c>
    </row>
    <row r="22" spans="1:2" x14ac:dyDescent="0.2">
      <c r="A22" s="45" t="s">
        <v>20</v>
      </c>
      <c r="B22" s="46" t="s">
        <v>183</v>
      </c>
    </row>
    <row r="23" spans="1:2" x14ac:dyDescent="0.2">
      <c r="A23" s="45" t="s">
        <v>21</v>
      </c>
      <c r="B23" s="46" t="s">
        <v>22</v>
      </c>
    </row>
    <row r="24" spans="1:2" x14ac:dyDescent="0.2">
      <c r="A24" s="94" t="s">
        <v>569</v>
      </c>
      <c r="B24" s="95" t="s">
        <v>304</v>
      </c>
    </row>
    <row r="25" spans="1:2" x14ac:dyDescent="0.2">
      <c r="A25" s="94" t="s">
        <v>570</v>
      </c>
      <c r="B25" s="95" t="s">
        <v>571</v>
      </c>
    </row>
    <row r="26" spans="1:2" s="93" customFormat="1" x14ac:dyDescent="0.2">
      <c r="A26" s="94" t="s">
        <v>572</v>
      </c>
      <c r="B26" s="95" t="s">
        <v>341</v>
      </c>
    </row>
    <row r="27" spans="1:2" x14ac:dyDescent="0.2">
      <c r="A27" s="94" t="s">
        <v>573</v>
      </c>
      <c r="B27" s="95" t="s">
        <v>358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6" t="s">
        <v>32</v>
      </c>
    </row>
    <row r="40" spans="1:2" x14ac:dyDescent="0.2">
      <c r="A40" s="7"/>
      <c r="B40" s="46" t="s">
        <v>624</v>
      </c>
    </row>
    <row r="41" spans="1:2" ht="12" thickBot="1" x14ac:dyDescent="0.25">
      <c r="A41" s="11"/>
      <c r="B41" s="12"/>
    </row>
    <row r="44" spans="1:2" x14ac:dyDescent="0.2">
      <c r="B44" s="93" t="s">
        <v>625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>
      <formula1>"1, 2, 3, 4"</formula1>
    </dataValidation>
  </dataValidations>
  <hyperlinks>
    <hyperlink ref="A10:B10" location="ESF!A6" display="ESF-01"/>
    <hyperlink ref="A11:B11" location="ESF!A13" display="ESF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33" display="ESF-14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4:B24" location="ACT!A6" display="ACT-01"/>
    <hyperlink ref="A25:B25" location="ACT!A56" display="ACT-02"/>
    <hyperlink ref="A26:B26" location="VHP!A71" display="ACT-03"/>
    <hyperlink ref="A27:B27" location="ACT!A96" display="ACT-04"/>
    <hyperlink ref="A26" location="ACT!A71" display="ACT-03"/>
    <hyperlink ref="B26" location="ACT!A71" display="ACT-03 OTROS INGRES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151"/>
  <sheetViews>
    <sheetView topLeftCell="A55" zoomScale="106" zoomScaleNormal="106" workbookViewId="0">
      <selection sqref="A1:F1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7109375" style="20" customWidth="1"/>
    <col min="7" max="8" width="16.710937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68" t="s">
        <v>662</v>
      </c>
      <c r="B1" s="169"/>
      <c r="C1" s="169"/>
      <c r="D1" s="169"/>
      <c r="E1" s="169"/>
      <c r="F1" s="169"/>
      <c r="G1" s="14" t="s">
        <v>605</v>
      </c>
      <c r="H1" s="25">
        <v>2023</v>
      </c>
    </row>
    <row r="2" spans="1:8" s="16" customFormat="1" ht="18.95" customHeight="1" x14ac:dyDescent="0.25">
      <c r="A2" s="168" t="s">
        <v>609</v>
      </c>
      <c r="B2" s="169"/>
      <c r="C2" s="169"/>
      <c r="D2" s="169"/>
      <c r="E2" s="169"/>
      <c r="F2" s="169"/>
      <c r="G2" s="14" t="s">
        <v>606</v>
      </c>
      <c r="H2" s="25" t="s">
        <v>608</v>
      </c>
    </row>
    <row r="3" spans="1:8" s="16" customFormat="1" ht="18.95" customHeight="1" x14ac:dyDescent="0.25">
      <c r="A3" s="168" t="s">
        <v>663</v>
      </c>
      <c r="B3" s="169"/>
      <c r="C3" s="169"/>
      <c r="D3" s="169"/>
      <c r="E3" s="169"/>
      <c r="F3" s="169"/>
      <c r="G3" s="14" t="s">
        <v>607</v>
      </c>
      <c r="H3" s="25">
        <v>2</v>
      </c>
    </row>
    <row r="4" spans="1:8" x14ac:dyDescent="0.2">
      <c r="A4" s="18" t="s">
        <v>194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151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144</v>
      </c>
      <c r="B7" s="21" t="s">
        <v>141</v>
      </c>
      <c r="C7" s="21" t="s">
        <v>142</v>
      </c>
      <c r="D7" s="21" t="s">
        <v>143</v>
      </c>
      <c r="E7" s="21"/>
      <c r="F7" s="21"/>
      <c r="G7" s="21"/>
      <c r="H7" s="21"/>
    </row>
    <row r="8" spans="1:8" x14ac:dyDescent="0.2">
      <c r="A8" s="22">
        <v>1114</v>
      </c>
      <c r="B8" s="20" t="s">
        <v>195</v>
      </c>
      <c r="C8" s="24">
        <v>1354487.66</v>
      </c>
    </row>
    <row r="9" spans="1:8" x14ac:dyDescent="0.2">
      <c r="A9" s="22">
        <v>1115</v>
      </c>
      <c r="B9" s="20" t="s">
        <v>196</v>
      </c>
      <c r="C9" s="24">
        <v>0</v>
      </c>
    </row>
    <row r="10" spans="1:8" x14ac:dyDescent="0.2">
      <c r="A10" s="22">
        <v>1121</v>
      </c>
      <c r="B10" s="20" t="s">
        <v>197</v>
      </c>
      <c r="C10" s="24">
        <v>23361489.469999999</v>
      </c>
    </row>
    <row r="11" spans="1:8" x14ac:dyDescent="0.2">
      <c r="A11" s="22">
        <v>1211</v>
      </c>
      <c r="B11" s="20" t="s">
        <v>198</v>
      </c>
      <c r="C11" s="24">
        <v>0</v>
      </c>
    </row>
    <row r="13" spans="1:8" x14ac:dyDescent="0.2">
      <c r="A13" s="19" t="s">
        <v>152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144</v>
      </c>
      <c r="B14" s="21" t="s">
        <v>141</v>
      </c>
      <c r="C14" s="21" t="s">
        <v>142</v>
      </c>
      <c r="D14" s="21">
        <v>2022</v>
      </c>
      <c r="E14" s="21">
        <v>2021</v>
      </c>
      <c r="F14" s="21">
        <v>2020</v>
      </c>
      <c r="G14" s="21">
        <v>2019</v>
      </c>
      <c r="H14" s="21" t="s">
        <v>185</v>
      </c>
    </row>
    <row r="15" spans="1:8" x14ac:dyDescent="0.2">
      <c r="A15" s="22">
        <v>1122</v>
      </c>
      <c r="B15" s="20" t="s">
        <v>199</v>
      </c>
      <c r="C15" s="24">
        <v>4373424.95</v>
      </c>
      <c r="D15" s="24">
        <v>4494424.96</v>
      </c>
      <c r="E15" s="24">
        <v>4376240.9400000004</v>
      </c>
      <c r="F15" s="24">
        <v>4376240.9400000004</v>
      </c>
      <c r="G15" s="24">
        <v>4376240.9400000004</v>
      </c>
    </row>
    <row r="16" spans="1:8" x14ac:dyDescent="0.2">
      <c r="A16" s="22">
        <v>1124</v>
      </c>
      <c r="B16" s="20" t="s">
        <v>200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153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144</v>
      </c>
      <c r="B19" s="21" t="s">
        <v>141</v>
      </c>
      <c r="C19" s="21" t="s">
        <v>142</v>
      </c>
      <c r="D19" s="21" t="s">
        <v>201</v>
      </c>
      <c r="E19" s="21" t="s">
        <v>202</v>
      </c>
      <c r="F19" s="21" t="s">
        <v>203</v>
      </c>
      <c r="G19" s="21" t="s">
        <v>204</v>
      </c>
      <c r="H19" s="21" t="s">
        <v>205</v>
      </c>
    </row>
    <row r="20" spans="1:8" x14ac:dyDescent="0.2">
      <c r="A20" s="22">
        <v>1123</v>
      </c>
      <c r="B20" s="20" t="s">
        <v>206</v>
      </c>
      <c r="C20" s="24">
        <v>42805758.530000001</v>
      </c>
      <c r="D20" s="24">
        <v>42805758.530000001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207</v>
      </c>
      <c r="C21" s="24">
        <v>249602.36</v>
      </c>
      <c r="D21" s="24">
        <v>249602.36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575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576</v>
      </c>
      <c r="C23" s="24">
        <v>2561</v>
      </c>
      <c r="D23" s="24">
        <v>2561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208</v>
      </c>
      <c r="C24" s="24">
        <v>10457016.9</v>
      </c>
      <c r="D24" s="24">
        <v>10457016.9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209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211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212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577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144</v>
      </c>
      <c r="B31" s="21" t="s">
        <v>141</v>
      </c>
      <c r="C31" s="21" t="s">
        <v>142</v>
      </c>
      <c r="D31" s="21" t="s">
        <v>156</v>
      </c>
      <c r="E31" s="21" t="s">
        <v>155</v>
      </c>
      <c r="F31" s="21" t="s">
        <v>213</v>
      </c>
      <c r="G31" s="21" t="s">
        <v>158</v>
      </c>
      <c r="H31" s="21"/>
    </row>
    <row r="32" spans="1:8" x14ac:dyDescent="0.2">
      <c r="A32" s="22">
        <v>1140</v>
      </c>
      <c r="B32" s="20" t="s">
        <v>214</v>
      </c>
      <c r="C32" s="24">
        <f>SUM(C33:C37)</f>
        <v>865.89</v>
      </c>
    </row>
    <row r="33" spans="1:8" x14ac:dyDescent="0.2">
      <c r="A33" s="22">
        <v>1141</v>
      </c>
      <c r="B33" s="20" t="s">
        <v>215</v>
      </c>
      <c r="C33" s="24">
        <v>865.89</v>
      </c>
    </row>
    <row r="34" spans="1:8" x14ac:dyDescent="0.2">
      <c r="A34" s="22">
        <v>1142</v>
      </c>
      <c r="B34" s="20" t="s">
        <v>216</v>
      </c>
      <c r="C34" s="24">
        <v>0</v>
      </c>
    </row>
    <row r="35" spans="1:8" x14ac:dyDescent="0.2">
      <c r="A35" s="22">
        <v>1143</v>
      </c>
      <c r="B35" s="20" t="s">
        <v>217</v>
      </c>
      <c r="C35" s="24">
        <v>0</v>
      </c>
    </row>
    <row r="36" spans="1:8" x14ac:dyDescent="0.2">
      <c r="A36" s="22">
        <v>1144</v>
      </c>
      <c r="B36" s="20" t="s">
        <v>218</v>
      </c>
      <c r="C36" s="24">
        <v>0</v>
      </c>
    </row>
    <row r="37" spans="1:8" x14ac:dyDescent="0.2">
      <c r="A37" s="22">
        <v>1145</v>
      </c>
      <c r="B37" s="20" t="s">
        <v>219</v>
      </c>
      <c r="C37" s="24">
        <v>0</v>
      </c>
    </row>
    <row r="39" spans="1:8" x14ac:dyDescent="0.2">
      <c r="A39" s="19" t="s">
        <v>220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144</v>
      </c>
      <c r="B40" s="21" t="s">
        <v>141</v>
      </c>
      <c r="C40" s="21" t="s">
        <v>142</v>
      </c>
      <c r="D40" s="21" t="s">
        <v>154</v>
      </c>
      <c r="E40" s="21" t="s">
        <v>157</v>
      </c>
      <c r="F40" s="21" t="s">
        <v>221</v>
      </c>
      <c r="G40" s="21"/>
      <c r="H40" s="21"/>
    </row>
    <row r="41" spans="1:8" x14ac:dyDescent="0.2">
      <c r="A41" s="22">
        <v>1150</v>
      </c>
      <c r="B41" s="20" t="s">
        <v>222</v>
      </c>
      <c r="C41" s="24">
        <f>C42</f>
        <v>260329.38</v>
      </c>
    </row>
    <row r="42" spans="1:8" x14ac:dyDescent="0.2">
      <c r="A42" s="22">
        <v>1151</v>
      </c>
      <c r="B42" s="20" t="s">
        <v>223</v>
      </c>
      <c r="C42" s="24">
        <v>260329.38</v>
      </c>
    </row>
    <row r="44" spans="1:8" x14ac:dyDescent="0.2">
      <c r="A44" s="19" t="s">
        <v>159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144</v>
      </c>
      <c r="B45" s="21" t="s">
        <v>141</v>
      </c>
      <c r="C45" s="21" t="s">
        <v>142</v>
      </c>
      <c r="D45" s="21" t="s">
        <v>143</v>
      </c>
      <c r="E45" s="21" t="s">
        <v>205</v>
      </c>
      <c r="F45" s="21"/>
      <c r="G45" s="21"/>
      <c r="H45" s="21"/>
    </row>
    <row r="46" spans="1:8" x14ac:dyDescent="0.2">
      <c r="A46" s="22">
        <v>1213</v>
      </c>
      <c r="B46" s="20" t="s">
        <v>224</v>
      </c>
      <c r="C46" s="24">
        <v>0</v>
      </c>
    </row>
    <row r="48" spans="1:8" x14ac:dyDescent="0.2">
      <c r="A48" s="19" t="s">
        <v>160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144</v>
      </c>
      <c r="B49" s="21" t="s">
        <v>141</v>
      </c>
      <c r="C49" s="21" t="s">
        <v>142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225</v>
      </c>
      <c r="C50" s="24">
        <v>0</v>
      </c>
    </row>
    <row r="52" spans="1:9" x14ac:dyDescent="0.2">
      <c r="A52" s="19" t="s">
        <v>164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144</v>
      </c>
      <c r="B53" s="21" t="s">
        <v>141</v>
      </c>
      <c r="C53" s="21" t="s">
        <v>142</v>
      </c>
      <c r="D53" s="21" t="s">
        <v>161</v>
      </c>
      <c r="E53" s="21" t="s">
        <v>162</v>
      </c>
      <c r="F53" s="21" t="s">
        <v>154</v>
      </c>
      <c r="G53" s="21" t="s">
        <v>226</v>
      </c>
      <c r="H53" s="21" t="s">
        <v>163</v>
      </c>
      <c r="I53" s="21" t="s">
        <v>227</v>
      </c>
    </row>
    <row r="54" spans="1:9" x14ac:dyDescent="0.2">
      <c r="A54" s="22">
        <v>1230</v>
      </c>
      <c r="B54" s="20" t="s">
        <v>228</v>
      </c>
      <c r="C54" s="24">
        <f>SUM(C55:C61)</f>
        <v>274021675.67999995</v>
      </c>
      <c r="D54" s="24">
        <f>SUM(D55:D61)</f>
        <v>0</v>
      </c>
      <c r="E54" s="24">
        <f>SUM(E55:E61)</f>
        <v>56698210.579999998</v>
      </c>
    </row>
    <row r="55" spans="1:9" x14ac:dyDescent="0.2">
      <c r="A55" s="22">
        <v>1231</v>
      </c>
      <c r="B55" s="20" t="s">
        <v>229</v>
      </c>
      <c r="C55" s="24">
        <v>22333764.199999999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230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231</v>
      </c>
      <c r="C57" s="24">
        <v>157256799.63999999</v>
      </c>
      <c r="D57" s="24">
        <v>0</v>
      </c>
      <c r="E57" s="24">
        <v>56698210.579999998</v>
      </c>
    </row>
    <row r="58" spans="1:9" x14ac:dyDescent="0.2">
      <c r="A58" s="22">
        <v>1234</v>
      </c>
      <c r="B58" s="20" t="s">
        <v>232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233</v>
      </c>
      <c r="C59" s="24">
        <v>386782.7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234</v>
      </c>
      <c r="C60" s="24">
        <v>94044329.140000001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235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236</v>
      </c>
      <c r="C62" s="24">
        <f>SUM(C63:C70)</f>
        <v>196946171.05000001</v>
      </c>
      <c r="D62" s="24">
        <f t="shared" ref="D62:E62" si="0">SUM(D63:D70)</f>
        <v>0</v>
      </c>
      <c r="E62" s="24">
        <f t="shared" si="0"/>
        <v>175188357.05999997</v>
      </c>
    </row>
    <row r="63" spans="1:9" x14ac:dyDescent="0.2">
      <c r="A63" s="22">
        <v>1241</v>
      </c>
      <c r="B63" s="20" t="s">
        <v>237</v>
      </c>
      <c r="C63" s="24">
        <v>99674903.5</v>
      </c>
      <c r="D63" s="24">
        <v>0</v>
      </c>
      <c r="E63" s="24">
        <v>94209974.659999996</v>
      </c>
    </row>
    <row r="64" spans="1:9" x14ac:dyDescent="0.2">
      <c r="A64" s="22">
        <v>1242</v>
      </c>
      <c r="B64" s="20" t="s">
        <v>238</v>
      </c>
      <c r="C64" s="24">
        <v>24986935.23</v>
      </c>
      <c r="D64" s="24">
        <v>0</v>
      </c>
      <c r="E64" s="24">
        <v>12325693.35</v>
      </c>
    </row>
    <row r="65" spans="1:9" x14ac:dyDescent="0.2">
      <c r="A65" s="22">
        <v>1243</v>
      </c>
      <c r="B65" s="20" t="s">
        <v>239</v>
      </c>
      <c r="C65" s="24">
        <v>11337913.880000001</v>
      </c>
      <c r="D65" s="24">
        <v>0</v>
      </c>
      <c r="E65" s="24">
        <v>11005086.75</v>
      </c>
    </row>
    <row r="66" spans="1:9" x14ac:dyDescent="0.2">
      <c r="A66" s="22">
        <v>1244</v>
      </c>
      <c r="B66" s="20" t="s">
        <v>240</v>
      </c>
      <c r="C66" s="24">
        <v>9071128.9499999993</v>
      </c>
      <c r="D66" s="24">
        <v>0</v>
      </c>
      <c r="E66" s="24">
        <v>11329685.039999999</v>
      </c>
    </row>
    <row r="67" spans="1:9" x14ac:dyDescent="0.2">
      <c r="A67" s="22">
        <v>1245</v>
      </c>
      <c r="B67" s="20" t="s">
        <v>241</v>
      </c>
      <c r="C67" s="24">
        <v>0</v>
      </c>
      <c r="D67" s="24">
        <v>0</v>
      </c>
      <c r="E67" s="24">
        <v>0</v>
      </c>
    </row>
    <row r="68" spans="1:9" x14ac:dyDescent="0.2">
      <c r="A68" s="22">
        <v>1246</v>
      </c>
      <c r="B68" s="20" t="s">
        <v>242</v>
      </c>
      <c r="C68" s="24">
        <v>49791944.159999996</v>
      </c>
      <c r="D68" s="24">
        <v>0</v>
      </c>
      <c r="E68" s="24">
        <v>46317917.259999998</v>
      </c>
    </row>
    <row r="69" spans="1:9" x14ac:dyDescent="0.2">
      <c r="A69" s="22">
        <v>1247</v>
      </c>
      <c r="B69" s="20" t="s">
        <v>243</v>
      </c>
      <c r="C69" s="24">
        <v>2083345.33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244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165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144</v>
      </c>
      <c r="B73" s="21" t="s">
        <v>141</v>
      </c>
      <c r="C73" s="21" t="s">
        <v>142</v>
      </c>
      <c r="D73" s="21" t="s">
        <v>166</v>
      </c>
      <c r="E73" s="21" t="s">
        <v>245</v>
      </c>
      <c r="F73" s="21" t="s">
        <v>154</v>
      </c>
      <c r="G73" s="21" t="s">
        <v>226</v>
      </c>
      <c r="H73" s="21" t="s">
        <v>163</v>
      </c>
      <c r="I73" s="21" t="s">
        <v>227</v>
      </c>
    </row>
    <row r="74" spans="1:9" x14ac:dyDescent="0.2">
      <c r="A74" s="22">
        <v>1250</v>
      </c>
      <c r="B74" s="20" t="s">
        <v>246</v>
      </c>
      <c r="C74" s="24">
        <f>SUM(C75:C79)</f>
        <v>2442117.84</v>
      </c>
      <c r="D74" s="24">
        <f>SUM(D75:D79)</f>
        <v>0</v>
      </c>
      <c r="E74" s="24">
        <f>SUM(E75:E79)</f>
        <v>4251836.63</v>
      </c>
    </row>
    <row r="75" spans="1:9" x14ac:dyDescent="0.2">
      <c r="A75" s="22">
        <v>1251</v>
      </c>
      <c r="B75" s="20" t="s">
        <v>247</v>
      </c>
      <c r="C75" s="24">
        <v>2442117.84</v>
      </c>
      <c r="D75" s="24">
        <v>0</v>
      </c>
      <c r="E75" s="24">
        <v>2197906.09</v>
      </c>
    </row>
    <row r="76" spans="1:9" x14ac:dyDescent="0.2">
      <c r="A76" s="22">
        <v>1252</v>
      </c>
      <c r="B76" s="20" t="s">
        <v>248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249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250</v>
      </c>
      <c r="C78" s="24">
        <v>0</v>
      </c>
      <c r="D78" s="24">
        <v>0</v>
      </c>
      <c r="E78" s="24">
        <v>0</v>
      </c>
    </row>
    <row r="79" spans="1:9" x14ac:dyDescent="0.2">
      <c r="A79" s="22">
        <v>1259</v>
      </c>
      <c r="B79" s="20" t="s">
        <v>251</v>
      </c>
      <c r="C79" s="24">
        <v>0</v>
      </c>
      <c r="D79" s="24">
        <v>0</v>
      </c>
      <c r="E79" s="24">
        <v>2053930.54</v>
      </c>
    </row>
    <row r="80" spans="1:9" x14ac:dyDescent="0.2">
      <c r="A80" s="22">
        <v>1270</v>
      </c>
      <c r="B80" s="20" t="s">
        <v>252</v>
      </c>
      <c r="C80" s="24">
        <f>SUM(C81:C86)</f>
        <v>2927584.04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253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254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255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256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257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258</v>
      </c>
      <c r="C86" s="24">
        <v>2927584.04</v>
      </c>
      <c r="D86" s="24">
        <v>0</v>
      </c>
      <c r="E86" s="24">
        <v>0</v>
      </c>
    </row>
    <row r="88" spans="1:8" x14ac:dyDescent="0.2">
      <c r="A88" s="19" t="s">
        <v>167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144</v>
      </c>
      <c r="B89" s="21" t="s">
        <v>141</v>
      </c>
      <c r="C89" s="21" t="s">
        <v>142</v>
      </c>
      <c r="D89" s="21" t="s">
        <v>259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260</v>
      </c>
      <c r="C90" s="24">
        <f>SUM(C91:C92)</f>
        <v>0</v>
      </c>
    </row>
    <row r="91" spans="1:8" x14ac:dyDescent="0.2">
      <c r="A91" s="22">
        <v>1161</v>
      </c>
      <c r="B91" s="20" t="s">
        <v>261</v>
      </c>
      <c r="C91" s="24">
        <v>0</v>
      </c>
    </row>
    <row r="92" spans="1:8" x14ac:dyDescent="0.2">
      <c r="A92" s="22">
        <v>1162</v>
      </c>
      <c r="B92" s="20" t="s">
        <v>262</v>
      </c>
      <c r="C92" s="24">
        <v>0</v>
      </c>
    </row>
    <row r="94" spans="1:8" x14ac:dyDescent="0.2">
      <c r="A94" s="19" t="s">
        <v>578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144</v>
      </c>
      <c r="B95" s="21" t="s">
        <v>141</v>
      </c>
      <c r="C95" s="21" t="s">
        <v>142</v>
      </c>
      <c r="D95" s="21" t="s">
        <v>205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586</v>
      </c>
      <c r="C96" s="24">
        <f>SUM(C97:C100)</f>
        <v>86519.35</v>
      </c>
    </row>
    <row r="97" spans="1:8" x14ac:dyDescent="0.2">
      <c r="A97" s="22">
        <v>1191</v>
      </c>
      <c r="B97" s="20" t="s">
        <v>579</v>
      </c>
      <c r="C97" s="24">
        <v>86519.35</v>
      </c>
    </row>
    <row r="98" spans="1:8" x14ac:dyDescent="0.2">
      <c r="A98" s="22">
        <v>1192</v>
      </c>
      <c r="B98" s="20" t="s">
        <v>580</v>
      </c>
      <c r="C98" s="24">
        <v>0</v>
      </c>
    </row>
    <row r="99" spans="1:8" x14ac:dyDescent="0.2">
      <c r="A99" s="22">
        <v>1193</v>
      </c>
      <c r="B99" s="20" t="s">
        <v>581</v>
      </c>
      <c r="C99" s="24">
        <v>0</v>
      </c>
    </row>
    <row r="100" spans="1:8" x14ac:dyDescent="0.2">
      <c r="A100" s="22">
        <v>1194</v>
      </c>
      <c r="B100" s="20" t="s">
        <v>582</v>
      </c>
      <c r="C100" s="24">
        <v>0</v>
      </c>
    </row>
    <row r="101" spans="1:8" x14ac:dyDescent="0.2">
      <c r="A101" s="19" t="s">
        <v>626</v>
      </c>
      <c r="C101" s="24"/>
    </row>
    <row r="102" spans="1:8" x14ac:dyDescent="0.2">
      <c r="A102" s="21" t="s">
        <v>144</v>
      </c>
      <c r="B102" s="21" t="s">
        <v>141</v>
      </c>
      <c r="C102" s="21" t="s">
        <v>142</v>
      </c>
      <c r="D102" s="21" t="s">
        <v>205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263</v>
      </c>
      <c r="C103" s="24">
        <f>SUM(C104:C106)</f>
        <v>0</v>
      </c>
    </row>
    <row r="104" spans="1:8" x14ac:dyDescent="0.2">
      <c r="A104" s="22">
        <v>1291</v>
      </c>
      <c r="B104" s="20" t="s">
        <v>264</v>
      </c>
      <c r="C104" s="24">
        <v>0</v>
      </c>
    </row>
    <row r="105" spans="1:8" x14ac:dyDescent="0.2">
      <c r="A105" s="22">
        <v>1292</v>
      </c>
      <c r="B105" s="20" t="s">
        <v>265</v>
      </c>
      <c r="C105" s="24">
        <v>0</v>
      </c>
    </row>
    <row r="106" spans="1:8" x14ac:dyDescent="0.2">
      <c r="A106" s="22">
        <v>1293</v>
      </c>
      <c r="B106" s="20" t="s">
        <v>266</v>
      </c>
      <c r="C106" s="24">
        <v>0</v>
      </c>
    </row>
    <row r="108" spans="1:8" x14ac:dyDescent="0.2">
      <c r="A108" s="19" t="s">
        <v>169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144</v>
      </c>
      <c r="B109" s="21" t="s">
        <v>141</v>
      </c>
      <c r="C109" s="21" t="s">
        <v>142</v>
      </c>
      <c r="D109" s="21" t="s">
        <v>201</v>
      </c>
      <c r="E109" s="21" t="s">
        <v>202</v>
      </c>
      <c r="F109" s="21" t="s">
        <v>203</v>
      </c>
      <c r="G109" s="21" t="s">
        <v>267</v>
      </c>
      <c r="H109" s="21" t="s">
        <v>268</v>
      </c>
    </row>
    <row r="110" spans="1:8" x14ac:dyDescent="0.2">
      <c r="A110" s="22">
        <v>2110</v>
      </c>
      <c r="B110" s="20" t="s">
        <v>269</v>
      </c>
      <c r="C110" s="24">
        <f>SUM(C111:C119)</f>
        <v>15224308.029999999</v>
      </c>
      <c r="D110" s="24">
        <f>SUM(D111:D119)</f>
        <v>15224308.029999999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270</v>
      </c>
      <c r="C111" s="24">
        <v>0</v>
      </c>
      <c r="D111" s="24">
        <f>C111</f>
        <v>0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271</v>
      </c>
      <c r="C112" s="24">
        <v>142856.93</v>
      </c>
      <c r="D112" s="24">
        <f t="shared" ref="D112:D119" si="1">C112</f>
        <v>142856.93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272</v>
      </c>
      <c r="C113" s="24">
        <v>0</v>
      </c>
      <c r="D113" s="24">
        <f t="shared" si="1"/>
        <v>0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273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274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275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276</v>
      </c>
      <c r="C117" s="24">
        <v>3161544.24</v>
      </c>
      <c r="D117" s="24">
        <f t="shared" si="1"/>
        <v>3161544.24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277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278</v>
      </c>
      <c r="C119" s="24">
        <v>11919906.859999999</v>
      </c>
      <c r="D119" s="24">
        <f t="shared" si="1"/>
        <v>11919906.859999999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279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280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281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282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170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144</v>
      </c>
      <c r="B126" s="21" t="s">
        <v>141</v>
      </c>
      <c r="C126" s="21" t="s">
        <v>142</v>
      </c>
      <c r="D126" s="21" t="s">
        <v>145</v>
      </c>
      <c r="E126" s="21" t="s">
        <v>205</v>
      </c>
      <c r="F126" s="21"/>
      <c r="G126" s="21"/>
      <c r="H126" s="21"/>
    </row>
    <row r="127" spans="1:8" x14ac:dyDescent="0.2">
      <c r="A127" s="22">
        <v>2160</v>
      </c>
      <c r="B127" s="20" t="s">
        <v>283</v>
      </c>
      <c r="C127" s="24">
        <f>SUM(C128:C133)</f>
        <v>72010</v>
      </c>
    </row>
    <row r="128" spans="1:8" x14ac:dyDescent="0.2">
      <c r="A128" s="22">
        <v>2161</v>
      </c>
      <c r="B128" s="20" t="s">
        <v>284</v>
      </c>
      <c r="C128" s="24">
        <v>72010</v>
      </c>
    </row>
    <row r="129" spans="1:8" x14ac:dyDescent="0.2">
      <c r="A129" s="22">
        <v>2162</v>
      </c>
      <c r="B129" s="20" t="s">
        <v>285</v>
      </c>
      <c r="C129" s="24">
        <v>0</v>
      </c>
    </row>
    <row r="130" spans="1:8" x14ac:dyDescent="0.2">
      <c r="A130" s="22">
        <v>2163</v>
      </c>
      <c r="B130" s="20" t="s">
        <v>286</v>
      </c>
      <c r="C130" s="24">
        <v>0</v>
      </c>
    </row>
    <row r="131" spans="1:8" x14ac:dyDescent="0.2">
      <c r="A131" s="22">
        <v>2164</v>
      </c>
      <c r="B131" s="20" t="s">
        <v>287</v>
      </c>
      <c r="C131" s="24">
        <v>0</v>
      </c>
    </row>
    <row r="132" spans="1:8" x14ac:dyDescent="0.2">
      <c r="A132" s="22">
        <v>2165</v>
      </c>
      <c r="B132" s="20" t="s">
        <v>288</v>
      </c>
      <c r="C132" s="24">
        <v>0</v>
      </c>
    </row>
    <row r="133" spans="1:8" x14ac:dyDescent="0.2">
      <c r="A133" s="22">
        <v>2166</v>
      </c>
      <c r="B133" s="20" t="s">
        <v>289</v>
      </c>
      <c r="C133" s="24">
        <v>0</v>
      </c>
    </row>
    <row r="134" spans="1:8" x14ac:dyDescent="0.2">
      <c r="A134" s="22">
        <v>2250</v>
      </c>
      <c r="B134" s="20" t="s">
        <v>290</v>
      </c>
      <c r="C134" s="24">
        <f>SUM(C135:C140)</f>
        <v>0</v>
      </c>
    </row>
    <row r="135" spans="1:8" x14ac:dyDescent="0.2">
      <c r="A135" s="22">
        <v>2251</v>
      </c>
      <c r="B135" s="20" t="s">
        <v>291</v>
      </c>
      <c r="C135" s="24">
        <v>0</v>
      </c>
    </row>
    <row r="136" spans="1:8" x14ac:dyDescent="0.2">
      <c r="A136" s="22">
        <v>2252</v>
      </c>
      <c r="B136" s="20" t="s">
        <v>292</v>
      </c>
      <c r="C136" s="24">
        <v>0</v>
      </c>
    </row>
    <row r="137" spans="1:8" x14ac:dyDescent="0.2">
      <c r="A137" s="22">
        <v>2253</v>
      </c>
      <c r="B137" s="20" t="s">
        <v>293</v>
      </c>
      <c r="C137" s="24">
        <v>0</v>
      </c>
    </row>
    <row r="138" spans="1:8" x14ac:dyDescent="0.2">
      <c r="A138" s="22">
        <v>2254</v>
      </c>
      <c r="B138" s="20" t="s">
        <v>294</v>
      </c>
      <c r="C138" s="24">
        <v>0</v>
      </c>
    </row>
    <row r="139" spans="1:8" x14ac:dyDescent="0.2">
      <c r="A139" s="22">
        <v>2255</v>
      </c>
      <c r="B139" s="20" t="s">
        <v>295</v>
      </c>
      <c r="C139" s="24">
        <v>0</v>
      </c>
    </row>
    <row r="140" spans="1:8" x14ac:dyDescent="0.2">
      <c r="A140" s="22">
        <v>2256</v>
      </c>
      <c r="B140" s="20" t="s">
        <v>296</v>
      </c>
      <c r="C140" s="24">
        <v>0</v>
      </c>
    </row>
    <row r="142" spans="1:8" x14ac:dyDescent="0.2">
      <c r="A142" s="19" t="s">
        <v>171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144</v>
      </c>
      <c r="B143" s="23" t="s">
        <v>141</v>
      </c>
      <c r="C143" s="23" t="s">
        <v>142</v>
      </c>
      <c r="D143" s="23" t="s">
        <v>145</v>
      </c>
      <c r="E143" s="23" t="s">
        <v>205</v>
      </c>
      <c r="F143" s="23"/>
      <c r="G143" s="23"/>
      <c r="H143" s="23"/>
    </row>
    <row r="144" spans="1:8" x14ac:dyDescent="0.2">
      <c r="A144" s="22">
        <v>2159</v>
      </c>
      <c r="B144" s="20" t="s">
        <v>297</v>
      </c>
      <c r="C144" s="24">
        <v>0</v>
      </c>
    </row>
    <row r="145" spans="1:3" x14ac:dyDescent="0.2">
      <c r="A145" s="22">
        <v>2199</v>
      </c>
      <c r="B145" s="20" t="s">
        <v>298</v>
      </c>
      <c r="C145" s="24">
        <v>817891.33</v>
      </c>
    </row>
    <row r="146" spans="1:3" x14ac:dyDescent="0.2">
      <c r="A146" s="22">
        <v>2240</v>
      </c>
      <c r="B146" s="20" t="s">
        <v>299</v>
      </c>
      <c r="C146" s="24">
        <f>SUM(C147:C149)</f>
        <v>0</v>
      </c>
    </row>
    <row r="147" spans="1:3" x14ac:dyDescent="0.2">
      <c r="A147" s="22">
        <v>2241</v>
      </c>
      <c r="B147" s="20" t="s">
        <v>300</v>
      </c>
      <c r="C147" s="24">
        <v>0</v>
      </c>
    </row>
    <row r="148" spans="1:3" x14ac:dyDescent="0.2">
      <c r="A148" s="22">
        <v>2242</v>
      </c>
      <c r="B148" s="20" t="s">
        <v>301</v>
      </c>
      <c r="C148" s="24">
        <v>0</v>
      </c>
    </row>
    <row r="149" spans="1:3" x14ac:dyDescent="0.2">
      <c r="A149" s="22">
        <v>2249</v>
      </c>
      <c r="B149" s="20" t="s">
        <v>302</v>
      </c>
      <c r="C149" s="24">
        <v>0</v>
      </c>
    </row>
    <row r="151" spans="1:3" x14ac:dyDescent="0.2">
      <c r="B151" s="20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188</v>
      </c>
      <c r="B2" s="98" t="s">
        <v>50</v>
      </c>
    </row>
    <row r="3" spans="1:2" x14ac:dyDescent="0.2">
      <c r="A3" s="99"/>
      <c r="B3" s="100"/>
    </row>
    <row r="4" spans="1:2" ht="15" customHeight="1" x14ac:dyDescent="0.2">
      <c r="A4" s="101" t="s">
        <v>1</v>
      </c>
      <c r="B4" s="102" t="s">
        <v>78</v>
      </c>
    </row>
    <row r="5" spans="1:2" ht="15" customHeight="1" x14ac:dyDescent="0.2">
      <c r="A5" s="103"/>
      <c r="B5" s="102" t="s">
        <v>51</v>
      </c>
    </row>
    <row r="6" spans="1:2" ht="15" customHeight="1" x14ac:dyDescent="0.2">
      <c r="A6" s="103"/>
      <c r="B6" s="104" t="s">
        <v>147</v>
      </c>
    </row>
    <row r="7" spans="1:2" ht="15" customHeight="1" x14ac:dyDescent="0.2">
      <c r="A7" s="103"/>
      <c r="B7" s="102" t="s">
        <v>52</v>
      </c>
    </row>
    <row r="8" spans="1:2" x14ac:dyDescent="0.2">
      <c r="A8" s="103"/>
    </row>
    <row r="9" spans="1:2" ht="15" customHeight="1" x14ac:dyDescent="0.2">
      <c r="A9" s="101" t="s">
        <v>3</v>
      </c>
      <c r="B9" s="102" t="s">
        <v>587</v>
      </c>
    </row>
    <row r="10" spans="1:2" ht="15" customHeight="1" x14ac:dyDescent="0.2">
      <c r="A10" s="103"/>
      <c r="B10" s="102" t="s">
        <v>588</v>
      </c>
    </row>
    <row r="11" spans="1:2" ht="15" customHeight="1" x14ac:dyDescent="0.2">
      <c r="A11" s="103"/>
      <c r="B11" s="102" t="s">
        <v>125</v>
      </c>
    </row>
    <row r="12" spans="1:2" ht="15" customHeight="1" x14ac:dyDescent="0.2">
      <c r="A12" s="103"/>
      <c r="B12" s="102" t="s">
        <v>124</v>
      </c>
    </row>
    <row r="13" spans="1:2" ht="15" customHeight="1" x14ac:dyDescent="0.2">
      <c r="A13" s="103"/>
      <c r="B13" s="102" t="s">
        <v>126</v>
      </c>
    </row>
    <row r="14" spans="1:2" x14ac:dyDescent="0.2">
      <c r="A14" s="103"/>
    </row>
    <row r="15" spans="1:2" ht="15" customHeight="1" x14ac:dyDescent="0.2">
      <c r="A15" s="101" t="s">
        <v>5</v>
      </c>
      <c r="B15" s="105" t="s">
        <v>53</v>
      </c>
    </row>
    <row r="16" spans="1:2" ht="15" customHeight="1" x14ac:dyDescent="0.2">
      <c r="A16" s="103"/>
      <c r="B16" s="105" t="s">
        <v>54</v>
      </c>
    </row>
    <row r="17" spans="1:2" ht="15" customHeight="1" x14ac:dyDescent="0.2">
      <c r="A17" s="103"/>
      <c r="B17" s="105" t="s">
        <v>55</v>
      </c>
    </row>
    <row r="18" spans="1:2" ht="15" customHeight="1" x14ac:dyDescent="0.2">
      <c r="A18" s="103"/>
      <c r="B18" s="102" t="s">
        <v>56</v>
      </c>
    </row>
    <row r="19" spans="1:2" ht="15" customHeight="1" x14ac:dyDescent="0.2">
      <c r="A19" s="103"/>
      <c r="B19" s="106" t="s">
        <v>135</v>
      </c>
    </row>
    <row r="20" spans="1:2" x14ac:dyDescent="0.2">
      <c r="A20" s="103"/>
    </row>
    <row r="21" spans="1:2" ht="15" customHeight="1" x14ac:dyDescent="0.2">
      <c r="A21" s="101" t="s">
        <v>131</v>
      </c>
      <c r="B21" s="1" t="s">
        <v>186</v>
      </c>
    </row>
    <row r="22" spans="1:2" ht="15" customHeight="1" x14ac:dyDescent="0.2">
      <c r="A22" s="103"/>
      <c r="B22" s="107" t="s">
        <v>187</v>
      </c>
    </row>
    <row r="23" spans="1:2" x14ac:dyDescent="0.2">
      <c r="A23" s="103"/>
    </row>
    <row r="24" spans="1:2" ht="15" customHeight="1" x14ac:dyDescent="0.2">
      <c r="A24" s="101" t="s">
        <v>7</v>
      </c>
      <c r="B24" s="106" t="s">
        <v>57</v>
      </c>
    </row>
    <row r="25" spans="1:2" ht="15" customHeight="1" x14ac:dyDescent="0.2">
      <c r="A25" s="103"/>
      <c r="B25" s="106" t="s">
        <v>127</v>
      </c>
    </row>
    <row r="26" spans="1:2" ht="15" customHeight="1" x14ac:dyDescent="0.2">
      <c r="A26" s="103"/>
      <c r="B26" s="106" t="s">
        <v>128</v>
      </c>
    </row>
    <row r="27" spans="1:2" x14ac:dyDescent="0.2">
      <c r="A27" s="103"/>
    </row>
    <row r="28" spans="1:2" ht="15" customHeight="1" x14ac:dyDescent="0.2">
      <c r="A28" s="101" t="s">
        <v>8</v>
      </c>
      <c r="B28" s="106" t="s">
        <v>58</v>
      </c>
    </row>
    <row r="29" spans="1:2" ht="15" customHeight="1" x14ac:dyDescent="0.2">
      <c r="A29" s="103"/>
      <c r="B29" s="106" t="s">
        <v>134</v>
      </c>
    </row>
    <row r="30" spans="1:2" ht="15" customHeight="1" x14ac:dyDescent="0.2">
      <c r="A30" s="103"/>
      <c r="B30" s="106" t="s">
        <v>59</v>
      </c>
    </row>
    <row r="31" spans="1:2" ht="15" customHeight="1" x14ac:dyDescent="0.2">
      <c r="A31" s="103"/>
      <c r="B31" s="108" t="s">
        <v>60</v>
      </c>
    </row>
    <row r="32" spans="1:2" x14ac:dyDescent="0.2">
      <c r="A32" s="103"/>
    </row>
    <row r="33" spans="1:2" ht="15" customHeight="1" x14ac:dyDescent="0.2">
      <c r="A33" s="101" t="s">
        <v>9</v>
      </c>
      <c r="B33" s="106" t="s">
        <v>61</v>
      </c>
    </row>
    <row r="34" spans="1:2" ht="15" customHeight="1" x14ac:dyDescent="0.2">
      <c r="A34" s="103"/>
      <c r="B34" s="106" t="s">
        <v>62</v>
      </c>
    </row>
    <row r="35" spans="1:2" x14ac:dyDescent="0.2">
      <c r="A35" s="103"/>
    </row>
    <row r="36" spans="1:2" ht="15" customHeight="1" x14ac:dyDescent="0.2">
      <c r="A36" s="101" t="s">
        <v>11</v>
      </c>
      <c r="B36" s="102" t="s">
        <v>129</v>
      </c>
    </row>
    <row r="37" spans="1:2" ht="15" customHeight="1" x14ac:dyDescent="0.2">
      <c r="A37" s="103"/>
      <c r="B37" s="102" t="s">
        <v>136</v>
      </c>
    </row>
    <row r="38" spans="1:2" ht="15" customHeight="1" x14ac:dyDescent="0.2">
      <c r="A38" s="103"/>
      <c r="B38" s="109" t="s">
        <v>189</v>
      </c>
    </row>
    <row r="39" spans="1:2" ht="15" customHeight="1" x14ac:dyDescent="0.2">
      <c r="A39" s="103"/>
      <c r="B39" s="102" t="s">
        <v>190</v>
      </c>
    </row>
    <row r="40" spans="1:2" ht="15" customHeight="1" x14ac:dyDescent="0.2">
      <c r="A40" s="103"/>
      <c r="B40" s="102" t="s">
        <v>132</v>
      </c>
    </row>
    <row r="41" spans="1:2" ht="15" customHeight="1" x14ac:dyDescent="0.2">
      <c r="A41" s="103"/>
      <c r="B41" s="102" t="s">
        <v>133</v>
      </c>
    </row>
    <row r="42" spans="1:2" x14ac:dyDescent="0.2">
      <c r="A42" s="103"/>
    </row>
    <row r="43" spans="1:2" ht="15" customHeight="1" x14ac:dyDescent="0.2">
      <c r="A43" s="101" t="s">
        <v>13</v>
      </c>
      <c r="B43" s="102" t="s">
        <v>137</v>
      </c>
    </row>
    <row r="44" spans="1:2" ht="15" customHeight="1" x14ac:dyDescent="0.2">
      <c r="A44" s="103"/>
      <c r="B44" s="102" t="s">
        <v>140</v>
      </c>
    </row>
    <row r="45" spans="1:2" ht="15" customHeight="1" x14ac:dyDescent="0.2">
      <c r="A45" s="103"/>
      <c r="B45" s="109" t="s">
        <v>191</v>
      </c>
    </row>
    <row r="46" spans="1:2" ht="15" customHeight="1" x14ac:dyDescent="0.2">
      <c r="A46" s="103"/>
      <c r="B46" s="102" t="s">
        <v>192</v>
      </c>
    </row>
    <row r="47" spans="1:2" ht="15" customHeight="1" x14ac:dyDescent="0.2">
      <c r="A47" s="103"/>
      <c r="B47" s="102" t="s">
        <v>139</v>
      </c>
    </row>
    <row r="48" spans="1:2" ht="15" customHeight="1" x14ac:dyDescent="0.2">
      <c r="A48" s="103"/>
      <c r="B48" s="102" t="s">
        <v>138</v>
      </c>
    </row>
    <row r="49" spans="1:2" x14ac:dyDescent="0.2">
      <c r="A49" s="103"/>
    </row>
    <row r="50" spans="1:2" ht="25.5" customHeight="1" x14ac:dyDescent="0.2">
      <c r="A50" s="101" t="s">
        <v>15</v>
      </c>
      <c r="B50" s="104" t="s">
        <v>168</v>
      </c>
    </row>
    <row r="51" spans="1:2" x14ac:dyDescent="0.2">
      <c r="A51" s="103"/>
    </row>
    <row r="52" spans="1:2" ht="15" customHeight="1" x14ac:dyDescent="0.2">
      <c r="A52" s="101" t="s">
        <v>17</v>
      </c>
      <c r="B52" s="102" t="s">
        <v>63</v>
      </c>
    </row>
    <row r="53" spans="1:2" x14ac:dyDescent="0.2">
      <c r="A53" s="103"/>
    </row>
    <row r="54" spans="1:2" ht="15" customHeight="1" x14ac:dyDescent="0.2">
      <c r="A54" s="101" t="s">
        <v>18</v>
      </c>
      <c r="B54" s="105" t="s">
        <v>64</v>
      </c>
    </row>
    <row r="55" spans="1:2" ht="15" customHeight="1" x14ac:dyDescent="0.2">
      <c r="A55" s="103"/>
      <c r="B55" s="105" t="s">
        <v>65</v>
      </c>
    </row>
    <row r="56" spans="1:2" ht="15" customHeight="1" x14ac:dyDescent="0.2">
      <c r="A56" s="103"/>
      <c r="B56" s="105" t="s">
        <v>66</v>
      </c>
    </row>
    <row r="57" spans="1:2" ht="15" customHeight="1" x14ac:dyDescent="0.2">
      <c r="A57" s="103"/>
      <c r="B57" s="105" t="s">
        <v>67</v>
      </c>
    </row>
    <row r="58" spans="1:2" ht="15" customHeight="1" x14ac:dyDescent="0.2">
      <c r="A58" s="103"/>
      <c r="B58" s="105" t="s">
        <v>68</v>
      </c>
    </row>
    <row r="59" spans="1:2" x14ac:dyDescent="0.2">
      <c r="A59" s="103"/>
    </row>
    <row r="60" spans="1:2" ht="15" customHeight="1" x14ac:dyDescent="0.2">
      <c r="A60" s="101" t="s">
        <v>20</v>
      </c>
      <c r="B60" s="106" t="s">
        <v>69</v>
      </c>
    </row>
    <row r="61" spans="1:2" x14ac:dyDescent="0.2">
      <c r="A61" s="103"/>
      <c r="B61" s="106"/>
    </row>
    <row r="62" spans="1:2" ht="15" customHeight="1" x14ac:dyDescent="0.2">
      <c r="A62" s="101" t="s">
        <v>21</v>
      </c>
      <c r="B62" s="102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E218"/>
  <sheetViews>
    <sheetView topLeftCell="A206" zoomScaleNormal="100" workbookViewId="0">
      <selection activeCell="C98" sqref="C98:D216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7109375" style="20" customWidth="1"/>
    <col min="5" max="5" width="16.7109375" style="20" customWidth="1"/>
    <col min="6" max="16384" width="9.140625" style="20"/>
  </cols>
  <sheetData>
    <row r="1" spans="1:5" s="26" customFormat="1" ht="18.95" customHeight="1" x14ac:dyDescent="0.25">
      <c r="A1" s="167" t="s">
        <v>662</v>
      </c>
      <c r="B1" s="167"/>
      <c r="C1" s="167"/>
      <c r="D1" s="14" t="s">
        <v>605</v>
      </c>
      <c r="E1" s="25">
        <v>2023</v>
      </c>
    </row>
    <row r="2" spans="1:5" s="16" customFormat="1" ht="18.95" customHeight="1" x14ac:dyDescent="0.25">
      <c r="A2" s="167" t="s">
        <v>610</v>
      </c>
      <c r="B2" s="167"/>
      <c r="C2" s="167"/>
      <c r="D2" s="14" t="s">
        <v>606</v>
      </c>
      <c r="E2" s="25" t="s">
        <v>608</v>
      </c>
    </row>
    <row r="3" spans="1:5" s="16" customFormat="1" ht="18.95" customHeight="1" x14ac:dyDescent="0.25">
      <c r="A3" s="167" t="s">
        <v>663</v>
      </c>
      <c r="B3" s="167"/>
      <c r="C3" s="167"/>
      <c r="D3" s="14" t="s">
        <v>607</v>
      </c>
      <c r="E3" s="25">
        <v>2</v>
      </c>
    </row>
    <row r="4" spans="1:5" x14ac:dyDescent="0.2">
      <c r="A4" s="18" t="s">
        <v>194</v>
      </c>
      <c r="B4" s="19"/>
      <c r="C4" s="19"/>
      <c r="D4" s="19"/>
      <c r="E4" s="19"/>
    </row>
    <row r="6" spans="1:5" x14ac:dyDescent="0.2">
      <c r="A6" s="96" t="s">
        <v>567</v>
      </c>
      <c r="B6" s="47"/>
      <c r="C6" s="47"/>
      <c r="D6" s="47"/>
      <c r="E6" s="47"/>
    </row>
    <row r="7" spans="1:5" x14ac:dyDescent="0.2">
      <c r="A7" s="48" t="s">
        <v>144</v>
      </c>
      <c r="B7" s="48" t="s">
        <v>141</v>
      </c>
      <c r="C7" s="48" t="s">
        <v>142</v>
      </c>
      <c r="D7" s="48" t="s">
        <v>303</v>
      </c>
      <c r="E7" s="48"/>
    </row>
    <row r="8" spans="1:5" x14ac:dyDescent="0.2">
      <c r="A8" s="50">
        <v>4100</v>
      </c>
      <c r="B8" s="51" t="s">
        <v>304</v>
      </c>
      <c r="C8" s="55">
        <f>SUM(C9+C19+C25+C28+C34+C37+C46)</f>
        <v>28259401.969999999</v>
      </c>
      <c r="D8" s="92"/>
      <c r="E8" s="49"/>
    </row>
    <row r="9" spans="1:5" x14ac:dyDescent="0.2">
      <c r="A9" s="50">
        <v>4110</v>
      </c>
      <c r="B9" s="51" t="s">
        <v>305</v>
      </c>
      <c r="C9" s="55">
        <f>SUM(C10:C18)</f>
        <v>0</v>
      </c>
      <c r="D9" s="92"/>
      <c r="E9" s="49"/>
    </row>
    <row r="10" spans="1:5" x14ac:dyDescent="0.2">
      <c r="A10" s="50">
        <v>4111</v>
      </c>
      <c r="B10" s="51" t="s">
        <v>306</v>
      </c>
      <c r="C10" s="55">
        <v>0</v>
      </c>
      <c r="D10" s="92"/>
      <c r="E10" s="49"/>
    </row>
    <row r="11" spans="1:5" x14ac:dyDescent="0.2">
      <c r="A11" s="50">
        <v>4112</v>
      </c>
      <c r="B11" s="51" t="s">
        <v>307</v>
      </c>
      <c r="C11" s="55">
        <v>0</v>
      </c>
      <c r="D11" s="92"/>
      <c r="E11" s="49"/>
    </row>
    <row r="12" spans="1:5" x14ac:dyDescent="0.2">
      <c r="A12" s="50">
        <v>4113</v>
      </c>
      <c r="B12" s="51" t="s">
        <v>308</v>
      </c>
      <c r="C12" s="55">
        <v>0</v>
      </c>
      <c r="D12" s="92"/>
      <c r="E12" s="49"/>
    </row>
    <row r="13" spans="1:5" x14ac:dyDescent="0.2">
      <c r="A13" s="50">
        <v>4114</v>
      </c>
      <c r="B13" s="51" t="s">
        <v>309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310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311</v>
      </c>
      <c r="C15" s="55">
        <v>0</v>
      </c>
      <c r="D15" s="92"/>
      <c r="E15" s="49"/>
    </row>
    <row r="16" spans="1:5" x14ac:dyDescent="0.2">
      <c r="A16" s="50">
        <v>4117</v>
      </c>
      <c r="B16" s="51" t="s">
        <v>312</v>
      </c>
      <c r="C16" s="55">
        <v>0</v>
      </c>
      <c r="D16" s="92"/>
      <c r="E16" s="49"/>
    </row>
    <row r="17" spans="1:5" ht="22.5" x14ac:dyDescent="0.2">
      <c r="A17" s="50">
        <v>4118</v>
      </c>
      <c r="B17" s="52" t="s">
        <v>490</v>
      </c>
      <c r="C17" s="55">
        <v>0</v>
      </c>
      <c r="D17" s="92"/>
      <c r="E17" s="49"/>
    </row>
    <row r="18" spans="1:5" x14ac:dyDescent="0.2">
      <c r="A18" s="50">
        <v>4119</v>
      </c>
      <c r="B18" s="51" t="s">
        <v>313</v>
      </c>
      <c r="C18" s="55">
        <v>0</v>
      </c>
      <c r="D18" s="92"/>
      <c r="E18" s="49"/>
    </row>
    <row r="19" spans="1:5" x14ac:dyDescent="0.2">
      <c r="A19" s="50">
        <v>4120</v>
      </c>
      <c r="B19" s="51" t="s">
        <v>314</v>
      </c>
      <c r="C19" s="55">
        <f>SUM(C20:C24)</f>
        <v>0</v>
      </c>
      <c r="D19" s="92"/>
      <c r="E19" s="49"/>
    </row>
    <row r="20" spans="1:5" x14ac:dyDescent="0.2">
      <c r="A20" s="50">
        <v>4121</v>
      </c>
      <c r="B20" s="51" t="s">
        <v>315</v>
      </c>
      <c r="C20" s="55">
        <v>0</v>
      </c>
      <c r="D20" s="92"/>
      <c r="E20" s="49"/>
    </row>
    <row r="21" spans="1:5" x14ac:dyDescent="0.2">
      <c r="A21" s="50">
        <v>4122</v>
      </c>
      <c r="B21" s="51" t="s">
        <v>491</v>
      </c>
      <c r="C21" s="55">
        <v>0</v>
      </c>
      <c r="D21" s="92"/>
      <c r="E21" s="49"/>
    </row>
    <row r="22" spans="1:5" x14ac:dyDescent="0.2">
      <c r="A22" s="50">
        <v>4123</v>
      </c>
      <c r="B22" s="51" t="s">
        <v>316</v>
      </c>
      <c r="C22" s="55">
        <v>0</v>
      </c>
      <c r="D22" s="92"/>
      <c r="E22" s="49"/>
    </row>
    <row r="23" spans="1:5" x14ac:dyDescent="0.2">
      <c r="A23" s="50">
        <v>4124</v>
      </c>
      <c r="B23" s="51" t="s">
        <v>317</v>
      </c>
      <c r="C23" s="55">
        <v>0</v>
      </c>
      <c r="D23" s="92"/>
      <c r="E23" s="49"/>
    </row>
    <row r="24" spans="1:5" x14ac:dyDescent="0.2">
      <c r="A24" s="50">
        <v>4129</v>
      </c>
      <c r="B24" s="51" t="s">
        <v>318</v>
      </c>
      <c r="C24" s="55">
        <v>0</v>
      </c>
      <c r="D24" s="92"/>
      <c r="E24" s="49"/>
    </row>
    <row r="25" spans="1:5" x14ac:dyDescent="0.2">
      <c r="A25" s="50">
        <v>4130</v>
      </c>
      <c r="B25" s="51" t="s">
        <v>319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320</v>
      </c>
      <c r="C26" s="55">
        <v>0</v>
      </c>
      <c r="D26" s="92"/>
      <c r="E26" s="49"/>
    </row>
    <row r="27" spans="1:5" ht="22.5" x14ac:dyDescent="0.2">
      <c r="A27" s="50">
        <v>4132</v>
      </c>
      <c r="B27" s="52" t="s">
        <v>492</v>
      </c>
      <c r="C27" s="55">
        <v>0</v>
      </c>
      <c r="D27" s="92"/>
      <c r="E27" s="49"/>
    </row>
    <row r="28" spans="1:5" x14ac:dyDescent="0.2">
      <c r="A28" s="50">
        <v>4140</v>
      </c>
      <c r="B28" s="51" t="s">
        <v>321</v>
      </c>
      <c r="C28" s="55">
        <f>SUM(C29:C33)</f>
        <v>0</v>
      </c>
      <c r="D28" s="92"/>
      <c r="E28" s="49"/>
    </row>
    <row r="29" spans="1:5" x14ac:dyDescent="0.2">
      <c r="A29" s="50">
        <v>4141</v>
      </c>
      <c r="B29" s="51" t="s">
        <v>322</v>
      </c>
      <c r="C29" s="55">
        <v>0</v>
      </c>
      <c r="D29" s="92"/>
      <c r="E29" s="49"/>
    </row>
    <row r="30" spans="1:5" x14ac:dyDescent="0.2">
      <c r="A30" s="50">
        <v>4143</v>
      </c>
      <c r="B30" s="51" t="s">
        <v>323</v>
      </c>
      <c r="C30" s="55">
        <v>0</v>
      </c>
      <c r="D30" s="92"/>
      <c r="E30" s="49"/>
    </row>
    <row r="31" spans="1:5" x14ac:dyDescent="0.2">
      <c r="A31" s="50">
        <v>4144</v>
      </c>
      <c r="B31" s="51" t="s">
        <v>324</v>
      </c>
      <c r="C31" s="55">
        <v>0</v>
      </c>
      <c r="D31" s="92"/>
      <c r="E31" s="49"/>
    </row>
    <row r="32" spans="1:5" ht="22.5" x14ac:dyDescent="0.2">
      <c r="A32" s="50">
        <v>4145</v>
      </c>
      <c r="B32" s="52" t="s">
        <v>493</v>
      </c>
      <c r="C32" s="55">
        <v>0</v>
      </c>
      <c r="D32" s="92"/>
      <c r="E32" s="49"/>
    </row>
    <row r="33" spans="1:5" x14ac:dyDescent="0.2">
      <c r="A33" s="50">
        <v>4149</v>
      </c>
      <c r="B33" s="51" t="s">
        <v>325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494</v>
      </c>
      <c r="C34" s="55">
        <f>SUM(C35:C36)</f>
        <v>0</v>
      </c>
      <c r="D34" s="92"/>
      <c r="E34" s="49"/>
    </row>
    <row r="35" spans="1:5" x14ac:dyDescent="0.2">
      <c r="A35" s="50">
        <v>4151</v>
      </c>
      <c r="B35" s="51" t="s">
        <v>494</v>
      </c>
      <c r="C35" s="55">
        <v>0</v>
      </c>
      <c r="D35" s="92"/>
      <c r="E35" s="49"/>
    </row>
    <row r="36" spans="1:5" ht="22.5" x14ac:dyDescent="0.2">
      <c r="A36" s="50">
        <v>4154</v>
      </c>
      <c r="B36" s="52" t="s">
        <v>495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496</v>
      </c>
      <c r="C37" s="55">
        <f>SUM(C38:C45)</f>
        <v>0</v>
      </c>
      <c r="D37" s="92"/>
      <c r="E37" s="49"/>
    </row>
    <row r="38" spans="1:5" x14ac:dyDescent="0.2">
      <c r="A38" s="50">
        <v>4161</v>
      </c>
      <c r="B38" s="51" t="s">
        <v>326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327</v>
      </c>
      <c r="C39" s="55">
        <v>0</v>
      </c>
      <c r="D39" s="92"/>
      <c r="E39" s="49"/>
    </row>
    <row r="40" spans="1:5" x14ac:dyDescent="0.2">
      <c r="A40" s="50">
        <v>4163</v>
      </c>
      <c r="B40" s="51" t="s">
        <v>328</v>
      </c>
      <c r="C40" s="55">
        <v>0</v>
      </c>
      <c r="D40" s="92"/>
      <c r="E40" s="49"/>
    </row>
    <row r="41" spans="1:5" x14ac:dyDescent="0.2">
      <c r="A41" s="50">
        <v>4164</v>
      </c>
      <c r="B41" s="51" t="s">
        <v>329</v>
      </c>
      <c r="C41" s="55">
        <v>0</v>
      </c>
      <c r="D41" s="92"/>
      <c r="E41" s="49"/>
    </row>
    <row r="42" spans="1:5" x14ac:dyDescent="0.2">
      <c r="A42" s="50">
        <v>4165</v>
      </c>
      <c r="B42" s="51" t="s">
        <v>330</v>
      </c>
      <c r="C42" s="55">
        <v>0</v>
      </c>
      <c r="D42" s="92"/>
      <c r="E42" s="49"/>
    </row>
    <row r="43" spans="1:5" ht="22.5" x14ac:dyDescent="0.2">
      <c r="A43" s="50">
        <v>4166</v>
      </c>
      <c r="B43" s="52" t="s">
        <v>497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331</v>
      </c>
      <c r="C44" s="55">
        <v>0</v>
      </c>
      <c r="D44" s="92"/>
      <c r="E44" s="49"/>
    </row>
    <row r="45" spans="1:5" x14ac:dyDescent="0.2">
      <c r="A45" s="50">
        <v>4169</v>
      </c>
      <c r="B45" s="51" t="s">
        <v>332</v>
      </c>
      <c r="C45" s="55">
        <v>0</v>
      </c>
      <c r="D45" s="92"/>
      <c r="E45" s="49"/>
    </row>
    <row r="46" spans="1:5" x14ac:dyDescent="0.2">
      <c r="A46" s="50">
        <v>4170</v>
      </c>
      <c r="B46" s="51" t="s">
        <v>600</v>
      </c>
      <c r="C46" s="55">
        <f>SUM(C47:C54)</f>
        <v>28259401.969999999</v>
      </c>
      <c r="D46" s="92"/>
      <c r="E46" s="49"/>
    </row>
    <row r="47" spans="1:5" x14ac:dyDescent="0.2">
      <c r="A47" s="50">
        <v>4171</v>
      </c>
      <c r="B47" s="53" t="s">
        <v>498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499</v>
      </c>
      <c r="C48" s="55">
        <v>0</v>
      </c>
      <c r="D48" s="92"/>
      <c r="E48" s="49"/>
    </row>
    <row r="49" spans="1:5" ht="22.5" x14ac:dyDescent="0.2">
      <c r="A49" s="50">
        <v>4173</v>
      </c>
      <c r="B49" s="52" t="s">
        <v>500</v>
      </c>
      <c r="C49" s="55">
        <v>28259401.969999999</v>
      </c>
      <c r="D49" s="92"/>
      <c r="E49" s="49"/>
    </row>
    <row r="50" spans="1:5" ht="22.5" x14ac:dyDescent="0.2">
      <c r="A50" s="50">
        <v>4174</v>
      </c>
      <c r="B50" s="52" t="s">
        <v>501</v>
      </c>
      <c r="C50" s="55">
        <v>0</v>
      </c>
      <c r="D50" s="92"/>
      <c r="E50" s="49"/>
    </row>
    <row r="51" spans="1:5" ht="22.5" x14ac:dyDescent="0.2">
      <c r="A51" s="50">
        <v>4175</v>
      </c>
      <c r="B51" s="52" t="s">
        <v>502</v>
      </c>
      <c r="C51" s="55">
        <v>0</v>
      </c>
      <c r="D51" s="92"/>
      <c r="E51" s="49"/>
    </row>
    <row r="52" spans="1:5" ht="22.5" x14ac:dyDescent="0.2">
      <c r="A52" s="50">
        <v>4176</v>
      </c>
      <c r="B52" s="52" t="s">
        <v>503</v>
      </c>
      <c r="C52" s="55">
        <v>0</v>
      </c>
      <c r="D52" s="92"/>
      <c r="E52" s="49"/>
    </row>
    <row r="53" spans="1:5" ht="22.5" x14ac:dyDescent="0.2">
      <c r="A53" s="50">
        <v>4177</v>
      </c>
      <c r="B53" s="52" t="s">
        <v>504</v>
      </c>
      <c r="C53" s="55">
        <v>0</v>
      </c>
      <c r="D53" s="92"/>
      <c r="E53" s="49"/>
    </row>
    <row r="54" spans="1:5" ht="22.5" x14ac:dyDescent="0.2">
      <c r="A54" s="50">
        <v>4178</v>
      </c>
      <c r="B54" s="52" t="s">
        <v>505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566</v>
      </c>
      <c r="B56" s="47"/>
      <c r="C56" s="47"/>
      <c r="D56" s="47"/>
      <c r="E56" s="47"/>
    </row>
    <row r="57" spans="1:5" x14ac:dyDescent="0.2">
      <c r="A57" s="48" t="s">
        <v>144</v>
      </c>
      <c r="B57" s="48" t="s">
        <v>141</v>
      </c>
      <c r="C57" s="48" t="s">
        <v>142</v>
      </c>
      <c r="D57" s="48" t="s">
        <v>303</v>
      </c>
      <c r="E57" s="48"/>
    </row>
    <row r="58" spans="1:5" ht="33.75" x14ac:dyDescent="0.2">
      <c r="A58" s="50">
        <v>4200</v>
      </c>
      <c r="B58" s="52" t="s">
        <v>506</v>
      </c>
      <c r="C58" s="55">
        <f>+C59+C65</f>
        <v>85332351.780000001</v>
      </c>
      <c r="D58" s="92"/>
      <c r="E58" s="49"/>
    </row>
    <row r="59" spans="1:5" ht="22.5" x14ac:dyDescent="0.2">
      <c r="A59" s="50">
        <v>4210</v>
      </c>
      <c r="B59" s="52" t="s">
        <v>507</v>
      </c>
      <c r="C59" s="55">
        <f>SUM(C60:C64)</f>
        <v>34674707.530000001</v>
      </c>
      <c r="D59" s="92"/>
      <c r="E59" s="49"/>
    </row>
    <row r="60" spans="1:5" x14ac:dyDescent="0.2">
      <c r="A60" s="50">
        <v>4211</v>
      </c>
      <c r="B60" s="51" t="s">
        <v>333</v>
      </c>
      <c r="C60" s="55">
        <v>0</v>
      </c>
      <c r="D60" s="92"/>
      <c r="E60" s="49"/>
    </row>
    <row r="61" spans="1:5" x14ac:dyDescent="0.2">
      <c r="A61" s="50">
        <v>4212</v>
      </c>
      <c r="B61" s="51" t="s">
        <v>334</v>
      </c>
      <c r="C61" s="55">
        <v>0</v>
      </c>
      <c r="D61" s="92"/>
      <c r="E61" s="49"/>
    </row>
    <row r="62" spans="1:5" x14ac:dyDescent="0.2">
      <c r="A62" s="50">
        <v>4213</v>
      </c>
      <c r="B62" s="51" t="s">
        <v>335</v>
      </c>
      <c r="C62" s="55">
        <v>34674707.530000001</v>
      </c>
      <c r="D62" s="92"/>
      <c r="E62" s="49"/>
    </row>
    <row r="63" spans="1:5" x14ac:dyDescent="0.2">
      <c r="A63" s="50">
        <v>4214</v>
      </c>
      <c r="B63" s="51" t="s">
        <v>508</v>
      </c>
      <c r="C63" s="55">
        <v>0</v>
      </c>
      <c r="D63" s="92"/>
      <c r="E63" s="49"/>
    </row>
    <row r="64" spans="1:5" x14ac:dyDescent="0.2">
      <c r="A64" s="50">
        <v>4215</v>
      </c>
      <c r="B64" s="51" t="s">
        <v>509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336</v>
      </c>
      <c r="C65" s="55">
        <f>SUM(C66:C69)</f>
        <v>50657644.25</v>
      </c>
      <c r="D65" s="92"/>
      <c r="E65" s="49"/>
    </row>
    <row r="66" spans="1:5" x14ac:dyDescent="0.2">
      <c r="A66" s="50">
        <v>4221</v>
      </c>
      <c r="B66" s="51" t="s">
        <v>337</v>
      </c>
      <c r="C66" s="55">
        <v>50657644.25</v>
      </c>
      <c r="D66" s="92"/>
      <c r="E66" s="49"/>
    </row>
    <row r="67" spans="1:5" x14ac:dyDescent="0.2">
      <c r="A67" s="50">
        <v>4223</v>
      </c>
      <c r="B67" s="51" t="s">
        <v>338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340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510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6" t="s">
        <v>574</v>
      </c>
      <c r="B71" s="47"/>
      <c r="C71" s="47"/>
      <c r="D71" s="47"/>
      <c r="E71" s="47"/>
    </row>
    <row r="72" spans="1:5" x14ac:dyDescent="0.2">
      <c r="A72" s="48" t="s">
        <v>144</v>
      </c>
      <c r="B72" s="48" t="s">
        <v>141</v>
      </c>
      <c r="C72" s="48" t="s">
        <v>142</v>
      </c>
      <c r="D72" s="48" t="s">
        <v>145</v>
      </c>
      <c r="E72" s="48" t="s">
        <v>205</v>
      </c>
    </row>
    <row r="73" spans="1:5" x14ac:dyDescent="0.2">
      <c r="A73" s="54">
        <v>4300</v>
      </c>
      <c r="B73" s="51" t="s">
        <v>341</v>
      </c>
      <c r="C73" s="55">
        <f>C74+C77+C83+C85+C87</f>
        <v>4029528.37</v>
      </c>
      <c r="D73" s="56"/>
      <c r="E73" s="56"/>
    </row>
    <row r="74" spans="1:5" x14ac:dyDescent="0.2">
      <c r="A74" s="54">
        <v>4310</v>
      </c>
      <c r="B74" s="51" t="s">
        <v>342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511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343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344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345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346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347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348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349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350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350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351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351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352</v>
      </c>
      <c r="C87" s="55">
        <f>SUM(C88:C94)</f>
        <v>4029528.37</v>
      </c>
      <c r="D87" s="56"/>
      <c r="E87" s="56"/>
    </row>
    <row r="88" spans="1:5" x14ac:dyDescent="0.2">
      <c r="A88" s="54">
        <v>4392</v>
      </c>
      <c r="B88" s="51" t="s">
        <v>353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512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354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355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356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513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352</v>
      </c>
      <c r="C94" s="55">
        <v>4029528.37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6" t="s">
        <v>568</v>
      </c>
      <c r="B96" s="47"/>
      <c r="C96" s="47"/>
      <c r="D96" s="47"/>
      <c r="E96" s="47"/>
    </row>
    <row r="97" spans="1:5" x14ac:dyDescent="0.2">
      <c r="A97" s="48" t="s">
        <v>144</v>
      </c>
      <c r="B97" s="48" t="s">
        <v>141</v>
      </c>
      <c r="C97" s="48" t="s">
        <v>142</v>
      </c>
      <c r="D97" s="48" t="s">
        <v>357</v>
      </c>
      <c r="E97" s="48" t="s">
        <v>205</v>
      </c>
    </row>
    <row r="98" spans="1:5" x14ac:dyDescent="0.2">
      <c r="A98" s="54">
        <v>5000</v>
      </c>
      <c r="B98" s="51" t="s">
        <v>358</v>
      </c>
      <c r="C98" s="55">
        <f>C99+C127+C160+C170+C185+C214</f>
        <v>92097353.100000009</v>
      </c>
      <c r="D98" s="57">
        <v>1</v>
      </c>
      <c r="E98" s="56"/>
    </row>
    <row r="99" spans="1:5" x14ac:dyDescent="0.2">
      <c r="A99" s="54">
        <v>5100</v>
      </c>
      <c r="B99" s="51" t="s">
        <v>359</v>
      </c>
      <c r="C99" s="55">
        <f>C100+C107+C117</f>
        <v>91112926.810000002</v>
      </c>
      <c r="D99" s="57">
        <f>C99/$C$98</f>
        <v>0.9893110251612649</v>
      </c>
      <c r="E99" s="56"/>
    </row>
    <row r="100" spans="1:5" x14ac:dyDescent="0.2">
      <c r="A100" s="54">
        <v>5110</v>
      </c>
      <c r="B100" s="51" t="s">
        <v>360</v>
      </c>
      <c r="C100" s="55">
        <f>SUM(C101:C106)</f>
        <v>73752321.969999999</v>
      </c>
      <c r="D100" s="57">
        <f t="shared" ref="D100:D163" si="0">C100/$C$98</f>
        <v>0.80080826959184337</v>
      </c>
      <c r="E100" s="56"/>
    </row>
    <row r="101" spans="1:5" x14ac:dyDescent="0.2">
      <c r="A101" s="54">
        <v>5111</v>
      </c>
      <c r="B101" s="51" t="s">
        <v>361</v>
      </c>
      <c r="C101" s="55">
        <v>18082927.109999999</v>
      </c>
      <c r="D101" s="57">
        <f t="shared" si="0"/>
        <v>0.19634578520802243</v>
      </c>
      <c r="E101" s="56"/>
    </row>
    <row r="102" spans="1:5" x14ac:dyDescent="0.2">
      <c r="A102" s="54">
        <v>5112</v>
      </c>
      <c r="B102" s="51" t="s">
        <v>362</v>
      </c>
      <c r="C102" s="55">
        <v>26914755.32</v>
      </c>
      <c r="D102" s="57">
        <f t="shared" si="0"/>
        <v>0.2922424414388517</v>
      </c>
      <c r="E102" s="56"/>
    </row>
    <row r="103" spans="1:5" x14ac:dyDescent="0.2">
      <c r="A103" s="54">
        <v>5113</v>
      </c>
      <c r="B103" s="51" t="s">
        <v>363</v>
      </c>
      <c r="C103" s="55">
        <v>1315788.29</v>
      </c>
      <c r="D103" s="57">
        <f t="shared" si="0"/>
        <v>1.4286928404677463E-2</v>
      </c>
      <c r="E103" s="56"/>
    </row>
    <row r="104" spans="1:5" x14ac:dyDescent="0.2">
      <c r="A104" s="54">
        <v>5114</v>
      </c>
      <c r="B104" s="51" t="s">
        <v>364</v>
      </c>
      <c r="C104" s="55">
        <v>11285453.789999999</v>
      </c>
      <c r="D104" s="57">
        <f t="shared" si="0"/>
        <v>0.12253830767260127</v>
      </c>
      <c r="E104" s="56"/>
    </row>
    <row r="105" spans="1:5" x14ac:dyDescent="0.2">
      <c r="A105" s="54">
        <v>5115</v>
      </c>
      <c r="B105" s="51" t="s">
        <v>365</v>
      </c>
      <c r="C105" s="55">
        <v>16153397.460000001</v>
      </c>
      <c r="D105" s="57">
        <f t="shared" si="0"/>
        <v>0.17539480686769052</v>
      </c>
      <c r="E105" s="56"/>
    </row>
    <row r="106" spans="1:5" x14ac:dyDescent="0.2">
      <c r="A106" s="54">
        <v>5116</v>
      </c>
      <c r="B106" s="51" t="s">
        <v>366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367</v>
      </c>
      <c r="C107" s="55">
        <f>SUM(C108:C116)</f>
        <v>1266235</v>
      </c>
      <c r="D107" s="57">
        <f t="shared" si="0"/>
        <v>1.3748875047745536E-2</v>
      </c>
      <c r="E107" s="56"/>
    </row>
    <row r="108" spans="1:5" x14ac:dyDescent="0.2">
      <c r="A108" s="54">
        <v>5121</v>
      </c>
      <c r="B108" s="51" t="s">
        <v>368</v>
      </c>
      <c r="C108" s="55">
        <v>713331.79</v>
      </c>
      <c r="D108" s="57">
        <f t="shared" si="0"/>
        <v>7.7454103292790505E-3</v>
      </c>
      <c r="E108" s="56"/>
    </row>
    <row r="109" spans="1:5" x14ac:dyDescent="0.2">
      <c r="A109" s="54">
        <v>5122</v>
      </c>
      <c r="B109" s="51" t="s">
        <v>369</v>
      </c>
      <c r="C109" s="55">
        <v>71312.600000000006</v>
      </c>
      <c r="D109" s="57">
        <f t="shared" si="0"/>
        <v>7.7431758459516466E-4</v>
      </c>
      <c r="E109" s="56"/>
    </row>
    <row r="110" spans="1:5" x14ac:dyDescent="0.2">
      <c r="A110" s="54">
        <v>5123</v>
      </c>
      <c r="B110" s="51" t="s">
        <v>370</v>
      </c>
      <c r="C110" s="55">
        <v>48966.64</v>
      </c>
      <c r="D110" s="57">
        <f t="shared" si="0"/>
        <v>5.3168346702463481E-4</v>
      </c>
      <c r="E110" s="56"/>
    </row>
    <row r="111" spans="1:5" x14ac:dyDescent="0.2">
      <c r="A111" s="54">
        <v>5124</v>
      </c>
      <c r="B111" s="51" t="s">
        <v>371</v>
      </c>
      <c r="C111" s="55">
        <v>40107.949999999997</v>
      </c>
      <c r="D111" s="57">
        <f t="shared" si="0"/>
        <v>4.3549514345380238E-4</v>
      </c>
      <c r="E111" s="56"/>
    </row>
    <row r="112" spans="1:5" x14ac:dyDescent="0.2">
      <c r="A112" s="54">
        <v>5125</v>
      </c>
      <c r="B112" s="51" t="s">
        <v>372</v>
      </c>
      <c r="C112" s="55">
        <v>14092.71</v>
      </c>
      <c r="D112" s="57">
        <f t="shared" si="0"/>
        <v>1.5301970714291893E-4</v>
      </c>
      <c r="E112" s="56"/>
    </row>
    <row r="113" spans="1:5" x14ac:dyDescent="0.2">
      <c r="A113" s="54">
        <v>5126</v>
      </c>
      <c r="B113" s="51" t="s">
        <v>373</v>
      </c>
      <c r="C113" s="55">
        <v>298501.53000000003</v>
      </c>
      <c r="D113" s="57">
        <f t="shared" si="0"/>
        <v>3.2411521064659131E-3</v>
      </c>
      <c r="E113" s="56"/>
    </row>
    <row r="114" spans="1:5" x14ac:dyDescent="0.2">
      <c r="A114" s="54">
        <v>5127</v>
      </c>
      <c r="B114" s="51" t="s">
        <v>374</v>
      </c>
      <c r="C114" s="55">
        <v>6781.52</v>
      </c>
      <c r="D114" s="57">
        <f t="shared" si="0"/>
        <v>7.363425518469108E-5</v>
      </c>
      <c r="E114" s="56"/>
    </row>
    <row r="115" spans="1:5" x14ac:dyDescent="0.2">
      <c r="A115" s="54">
        <v>5128</v>
      </c>
      <c r="B115" s="51" t="s">
        <v>375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376</v>
      </c>
      <c r="C116" s="55">
        <v>73140.259999999995</v>
      </c>
      <c r="D116" s="57">
        <f t="shared" si="0"/>
        <v>7.9416245459936017E-4</v>
      </c>
      <c r="E116" s="56"/>
    </row>
    <row r="117" spans="1:5" x14ac:dyDescent="0.2">
      <c r="A117" s="54">
        <v>5130</v>
      </c>
      <c r="B117" s="51" t="s">
        <v>377</v>
      </c>
      <c r="C117" s="55">
        <f>SUM(C118:C126)</f>
        <v>16094369.84</v>
      </c>
      <c r="D117" s="57">
        <f t="shared" si="0"/>
        <v>0.1747538805216759</v>
      </c>
      <c r="E117" s="56"/>
    </row>
    <row r="118" spans="1:5" x14ac:dyDescent="0.2">
      <c r="A118" s="54">
        <v>5131</v>
      </c>
      <c r="B118" s="51" t="s">
        <v>378</v>
      </c>
      <c r="C118" s="55">
        <v>2932389.33</v>
      </c>
      <c r="D118" s="57">
        <f t="shared" si="0"/>
        <v>3.1840104316743931E-2</v>
      </c>
      <c r="E118" s="56"/>
    </row>
    <row r="119" spans="1:5" x14ac:dyDescent="0.2">
      <c r="A119" s="54">
        <v>5132</v>
      </c>
      <c r="B119" s="51" t="s">
        <v>379</v>
      </c>
      <c r="C119" s="55">
        <v>748444.82</v>
      </c>
      <c r="D119" s="57">
        <f t="shared" si="0"/>
        <v>8.1266702549782598E-3</v>
      </c>
      <c r="E119" s="56"/>
    </row>
    <row r="120" spans="1:5" x14ac:dyDescent="0.2">
      <c r="A120" s="54">
        <v>5133</v>
      </c>
      <c r="B120" s="51" t="s">
        <v>380</v>
      </c>
      <c r="C120" s="55">
        <v>2416792.5299999998</v>
      </c>
      <c r="D120" s="57">
        <f t="shared" si="0"/>
        <v>2.6241715409299853E-2</v>
      </c>
      <c r="E120" s="56"/>
    </row>
    <row r="121" spans="1:5" x14ac:dyDescent="0.2">
      <c r="A121" s="54">
        <v>5134</v>
      </c>
      <c r="B121" s="51" t="s">
        <v>381</v>
      </c>
      <c r="C121" s="55">
        <v>110196.71</v>
      </c>
      <c r="D121" s="57">
        <f t="shared" si="0"/>
        <v>1.1965241811059172E-3</v>
      </c>
      <c r="E121" s="56"/>
    </row>
    <row r="122" spans="1:5" x14ac:dyDescent="0.2">
      <c r="A122" s="54">
        <v>5135</v>
      </c>
      <c r="B122" s="51" t="s">
        <v>382</v>
      </c>
      <c r="C122" s="55">
        <v>5000708.59</v>
      </c>
      <c r="D122" s="57">
        <f t="shared" si="0"/>
        <v>5.4298070701013439E-2</v>
      </c>
      <c r="E122" s="56"/>
    </row>
    <row r="123" spans="1:5" x14ac:dyDescent="0.2">
      <c r="A123" s="54">
        <v>5136</v>
      </c>
      <c r="B123" s="51" t="s">
        <v>383</v>
      </c>
      <c r="C123" s="55">
        <v>19120</v>
      </c>
      <c r="D123" s="57">
        <f t="shared" si="0"/>
        <v>2.0760640079676729E-4</v>
      </c>
      <c r="E123" s="56"/>
    </row>
    <row r="124" spans="1:5" x14ac:dyDescent="0.2">
      <c r="A124" s="54">
        <v>5137</v>
      </c>
      <c r="B124" s="51" t="s">
        <v>384</v>
      </c>
      <c r="C124" s="55">
        <v>121373.3</v>
      </c>
      <c r="D124" s="57">
        <f t="shared" si="0"/>
        <v>1.3178804375432152E-3</v>
      </c>
      <c r="E124" s="56"/>
    </row>
    <row r="125" spans="1:5" x14ac:dyDescent="0.2">
      <c r="A125" s="54">
        <v>5138</v>
      </c>
      <c r="B125" s="51" t="s">
        <v>385</v>
      </c>
      <c r="C125" s="55">
        <v>3053904.02</v>
      </c>
      <c r="D125" s="57">
        <f t="shared" si="0"/>
        <v>3.3159519977561655E-2</v>
      </c>
      <c r="E125" s="56"/>
    </row>
    <row r="126" spans="1:5" x14ac:dyDescent="0.2">
      <c r="A126" s="54">
        <v>5139</v>
      </c>
      <c r="B126" s="51" t="s">
        <v>386</v>
      </c>
      <c r="C126" s="55">
        <v>1691440.54</v>
      </c>
      <c r="D126" s="57">
        <f t="shared" si="0"/>
        <v>1.8365788842632871E-2</v>
      </c>
      <c r="E126" s="56"/>
    </row>
    <row r="127" spans="1:5" x14ac:dyDescent="0.2">
      <c r="A127" s="54">
        <v>5200</v>
      </c>
      <c r="B127" s="51" t="s">
        <v>387</v>
      </c>
      <c r="C127" s="55">
        <f>C128+C131+C134+C137+C142+C146+C149+C151+C157</f>
        <v>984426.59</v>
      </c>
      <c r="D127" s="57">
        <f t="shared" si="0"/>
        <v>1.0688978096157683E-2</v>
      </c>
      <c r="E127" s="56"/>
    </row>
    <row r="128" spans="1:5" x14ac:dyDescent="0.2">
      <c r="A128" s="54">
        <v>5210</v>
      </c>
      <c r="B128" s="51" t="s">
        <v>388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389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390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391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392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393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338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394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395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339</v>
      </c>
      <c r="C137" s="55">
        <f>SUM(C138:C141)</f>
        <v>984426.59</v>
      </c>
      <c r="D137" s="57">
        <f t="shared" si="0"/>
        <v>1.0688978096157683E-2</v>
      </c>
      <c r="E137" s="56"/>
    </row>
    <row r="138" spans="1:5" x14ac:dyDescent="0.2">
      <c r="A138" s="54">
        <v>5241</v>
      </c>
      <c r="B138" s="51" t="s">
        <v>396</v>
      </c>
      <c r="C138" s="55">
        <v>29226.59</v>
      </c>
      <c r="D138" s="57">
        <f t="shared" si="0"/>
        <v>3.1734451660370247E-4</v>
      </c>
      <c r="E138" s="56"/>
    </row>
    <row r="139" spans="1:5" x14ac:dyDescent="0.2">
      <c r="A139" s="54">
        <v>5242</v>
      </c>
      <c r="B139" s="51" t="s">
        <v>397</v>
      </c>
      <c r="C139" s="55">
        <v>955200</v>
      </c>
      <c r="D139" s="57">
        <f t="shared" si="0"/>
        <v>1.0371633579553981E-2</v>
      </c>
      <c r="E139" s="56"/>
    </row>
    <row r="140" spans="1:5" x14ac:dyDescent="0.2">
      <c r="A140" s="54">
        <v>5243</v>
      </c>
      <c r="B140" s="51" t="s">
        <v>398</v>
      </c>
      <c r="C140" s="55">
        <v>0</v>
      </c>
      <c r="D140" s="57">
        <f t="shared" si="0"/>
        <v>0</v>
      </c>
      <c r="E140" s="56"/>
    </row>
    <row r="141" spans="1:5" x14ac:dyDescent="0.2">
      <c r="A141" s="54">
        <v>5244</v>
      </c>
      <c r="B141" s="51" t="s">
        <v>399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340</v>
      </c>
      <c r="C142" s="55">
        <f>SUM(C143:C145)</f>
        <v>0</v>
      </c>
      <c r="D142" s="57">
        <f t="shared" si="0"/>
        <v>0</v>
      </c>
      <c r="E142" s="56"/>
    </row>
    <row r="143" spans="1:5" x14ac:dyDescent="0.2">
      <c r="A143" s="54">
        <v>5251</v>
      </c>
      <c r="B143" s="51" t="s">
        <v>400</v>
      </c>
      <c r="C143" s="55">
        <v>0</v>
      </c>
      <c r="D143" s="57">
        <f t="shared" si="0"/>
        <v>0</v>
      </c>
      <c r="E143" s="56"/>
    </row>
    <row r="144" spans="1:5" x14ac:dyDescent="0.2">
      <c r="A144" s="54">
        <v>5252</v>
      </c>
      <c r="B144" s="51" t="s">
        <v>401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402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403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404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405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406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407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408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409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410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411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412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413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414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415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416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417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333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418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419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334</v>
      </c>
      <c r="C164" s="55">
        <f>SUM(C165:C166)</f>
        <v>0</v>
      </c>
      <c r="D164" s="57">
        <f t="shared" ref="D164:D216" si="1">C164/$C$98</f>
        <v>0</v>
      </c>
      <c r="E164" s="56"/>
    </row>
    <row r="165" spans="1:5" x14ac:dyDescent="0.2">
      <c r="A165" s="54">
        <v>5321</v>
      </c>
      <c r="B165" s="51" t="s">
        <v>420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421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335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422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423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424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425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426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427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428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429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430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431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432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433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434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434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435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436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437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438</v>
      </c>
      <c r="C185" s="55">
        <f>C186+C195+C198+C204</f>
        <v>-0.3</v>
      </c>
      <c r="D185" s="57">
        <f t="shared" si="1"/>
        <v>-3.2574226066438379E-9</v>
      </c>
      <c r="E185" s="56"/>
    </row>
    <row r="186" spans="1:5" x14ac:dyDescent="0.2">
      <c r="A186" s="54">
        <v>5510</v>
      </c>
      <c r="B186" s="51" t="s">
        <v>439</v>
      </c>
      <c r="C186" s="55">
        <f>SUM(C187:C194)</f>
        <v>0</v>
      </c>
      <c r="D186" s="57">
        <f t="shared" si="1"/>
        <v>0</v>
      </c>
      <c r="E186" s="56"/>
    </row>
    <row r="187" spans="1:5" x14ac:dyDescent="0.2">
      <c r="A187" s="54">
        <v>5511</v>
      </c>
      <c r="B187" s="51" t="s">
        <v>440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441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442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443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444</v>
      </c>
      <c r="C191" s="55">
        <v>0</v>
      </c>
      <c r="D191" s="57">
        <f t="shared" si="1"/>
        <v>0</v>
      </c>
      <c r="E191" s="56"/>
    </row>
    <row r="192" spans="1:5" x14ac:dyDescent="0.2">
      <c r="A192" s="54">
        <v>5516</v>
      </c>
      <c r="B192" s="51" t="s">
        <v>445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446</v>
      </c>
      <c r="C193" s="55">
        <v>0</v>
      </c>
      <c r="D193" s="57">
        <f t="shared" si="1"/>
        <v>0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447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448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449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450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451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452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453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454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5590</v>
      </c>
      <c r="B204" s="51" t="s">
        <v>455</v>
      </c>
      <c r="C204" s="55">
        <f>SUM(C205:C213)</f>
        <v>-0.3</v>
      </c>
      <c r="D204" s="57">
        <f t="shared" si="1"/>
        <v>-3.2574226066438379E-9</v>
      </c>
      <c r="E204" s="56"/>
    </row>
    <row r="205" spans="1:5" x14ac:dyDescent="0.2">
      <c r="A205" s="54">
        <v>5591</v>
      </c>
      <c r="B205" s="51" t="s">
        <v>456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5592</v>
      </c>
      <c r="B206" s="51" t="s">
        <v>457</v>
      </c>
      <c r="C206" s="55">
        <v>0</v>
      </c>
      <c r="D206" s="57">
        <f t="shared" si="1"/>
        <v>0</v>
      </c>
      <c r="E206" s="56"/>
    </row>
    <row r="207" spans="1:5" x14ac:dyDescent="0.2">
      <c r="A207" s="54">
        <v>5593</v>
      </c>
      <c r="B207" s="51" t="s">
        <v>458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5594</v>
      </c>
      <c r="B208" s="51" t="s">
        <v>514</v>
      </c>
      <c r="C208" s="55">
        <v>0</v>
      </c>
      <c r="D208" s="57">
        <f t="shared" si="1"/>
        <v>0</v>
      </c>
      <c r="E208" s="56"/>
    </row>
    <row r="209" spans="1:5" x14ac:dyDescent="0.2">
      <c r="A209" s="54">
        <v>5595</v>
      </c>
      <c r="B209" s="51" t="s">
        <v>460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5596</v>
      </c>
      <c r="B210" s="51" t="s">
        <v>355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5597</v>
      </c>
      <c r="B211" s="51" t="s">
        <v>461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5598</v>
      </c>
      <c r="B212" s="51" t="s">
        <v>515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5599</v>
      </c>
      <c r="B213" s="51" t="s">
        <v>462</v>
      </c>
      <c r="C213" s="55">
        <v>-0.3</v>
      </c>
      <c r="D213" s="57">
        <f t="shared" si="1"/>
        <v>-3.2574226066438379E-9</v>
      </c>
      <c r="E213" s="56"/>
    </row>
    <row r="214" spans="1:5" x14ac:dyDescent="0.2">
      <c r="A214" s="54">
        <v>5600</v>
      </c>
      <c r="B214" s="51" t="s">
        <v>79</v>
      </c>
      <c r="C214" s="55">
        <f>C215</f>
        <v>0</v>
      </c>
      <c r="D214" s="57">
        <f t="shared" si="1"/>
        <v>0</v>
      </c>
      <c r="E214" s="56"/>
    </row>
    <row r="215" spans="1:5" x14ac:dyDescent="0.2">
      <c r="A215" s="54">
        <v>5610</v>
      </c>
      <c r="B215" s="51" t="s">
        <v>463</v>
      </c>
      <c r="C215" s="55">
        <f>C216</f>
        <v>0</v>
      </c>
      <c r="D215" s="57">
        <f t="shared" si="1"/>
        <v>0</v>
      </c>
      <c r="E215" s="56"/>
    </row>
    <row r="216" spans="1:5" x14ac:dyDescent="0.2">
      <c r="A216" s="54">
        <v>5611</v>
      </c>
      <c r="B216" s="51" t="s">
        <v>464</v>
      </c>
      <c r="C216" s="55">
        <v>0</v>
      </c>
      <c r="D216" s="57">
        <f t="shared" si="1"/>
        <v>0</v>
      </c>
      <c r="E216" s="56"/>
    </row>
    <row r="218" spans="1:5" x14ac:dyDescent="0.2">
      <c r="B218" s="20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10"/>
    </row>
    <row r="2" spans="1:2" ht="15" customHeight="1" x14ac:dyDescent="0.2">
      <c r="A2" s="97" t="s">
        <v>188</v>
      </c>
      <c r="B2" s="98" t="s">
        <v>50</v>
      </c>
    </row>
    <row r="3" spans="1:2" x14ac:dyDescent="0.2">
      <c r="A3" s="13"/>
      <c r="B3" s="111"/>
    </row>
    <row r="4" spans="1:2" ht="14.1" customHeight="1" x14ac:dyDescent="0.2">
      <c r="A4" s="112" t="s">
        <v>569</v>
      </c>
      <c r="B4" s="102" t="s">
        <v>78</v>
      </c>
    </row>
    <row r="5" spans="1:2" ht="14.1" customHeight="1" x14ac:dyDescent="0.2">
      <c r="A5" s="103"/>
      <c r="B5" s="102" t="s">
        <v>51</v>
      </c>
    </row>
    <row r="6" spans="1:2" ht="14.1" customHeight="1" x14ac:dyDescent="0.2">
      <c r="A6" s="103"/>
      <c r="B6" s="102" t="s">
        <v>146</v>
      </c>
    </row>
    <row r="7" spans="1:2" ht="14.1" customHeight="1" x14ac:dyDescent="0.2">
      <c r="A7" s="103"/>
      <c r="B7" s="102" t="s">
        <v>63</v>
      </c>
    </row>
    <row r="8" spans="1:2" x14ac:dyDescent="0.2">
      <c r="A8" s="103"/>
    </row>
    <row r="9" spans="1:2" x14ac:dyDescent="0.2">
      <c r="A9" s="112" t="s">
        <v>570</v>
      </c>
      <c r="B9" s="104" t="s">
        <v>148</v>
      </c>
    </row>
    <row r="10" spans="1:2" ht="15" customHeight="1" x14ac:dyDescent="0.2">
      <c r="A10" s="103"/>
      <c r="B10" s="113" t="s">
        <v>63</v>
      </c>
    </row>
    <row r="11" spans="1:2" x14ac:dyDescent="0.2">
      <c r="A11" s="103"/>
    </row>
    <row r="12" spans="1:2" x14ac:dyDescent="0.2">
      <c r="A12" s="112" t="s">
        <v>572</v>
      </c>
      <c r="B12" s="104" t="s">
        <v>148</v>
      </c>
    </row>
    <row r="13" spans="1:2" ht="22.5" x14ac:dyDescent="0.2">
      <c r="A13" s="103"/>
      <c r="B13" s="104" t="s">
        <v>70</v>
      </c>
    </row>
    <row r="14" spans="1:2" x14ac:dyDescent="0.2">
      <c r="A14" s="103"/>
      <c r="B14" s="113" t="s">
        <v>63</v>
      </c>
    </row>
    <row r="15" spans="1:2" x14ac:dyDescent="0.2">
      <c r="A15" s="103"/>
    </row>
    <row r="16" spans="1:2" x14ac:dyDescent="0.2">
      <c r="A16" s="103"/>
    </row>
    <row r="17" spans="1:2" ht="15" customHeight="1" x14ac:dyDescent="0.2">
      <c r="A17" s="112" t="s">
        <v>573</v>
      </c>
      <c r="B17" s="106" t="s">
        <v>71</v>
      </c>
    </row>
    <row r="18" spans="1:2" ht="15" customHeight="1" x14ac:dyDescent="0.2">
      <c r="A18" s="13"/>
      <c r="B18" s="106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E29"/>
  <sheetViews>
    <sheetView topLeftCell="A19" workbookViewId="0">
      <selection sqref="A1:E29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7109375" style="29" customWidth="1"/>
    <col min="6" max="16384" width="9.140625" style="29"/>
  </cols>
  <sheetData>
    <row r="1" spans="1:5" ht="18.95" customHeight="1" x14ac:dyDescent="0.2">
      <c r="A1" s="173" t="s">
        <v>662</v>
      </c>
      <c r="B1" s="173"/>
      <c r="C1" s="173"/>
      <c r="D1" s="27" t="s">
        <v>605</v>
      </c>
      <c r="E1" s="28">
        <v>2023</v>
      </c>
    </row>
    <row r="2" spans="1:5" ht="18.95" customHeight="1" x14ac:dyDescent="0.2">
      <c r="A2" s="173" t="s">
        <v>611</v>
      </c>
      <c r="B2" s="173"/>
      <c r="C2" s="173"/>
      <c r="D2" s="27" t="s">
        <v>606</v>
      </c>
      <c r="E2" s="28" t="s">
        <v>608</v>
      </c>
    </row>
    <row r="3" spans="1:5" ht="18.95" customHeight="1" x14ac:dyDescent="0.2">
      <c r="A3" s="173" t="s">
        <v>663</v>
      </c>
      <c r="B3" s="173"/>
      <c r="C3" s="173"/>
      <c r="D3" s="27" t="s">
        <v>607</v>
      </c>
      <c r="E3" s="28">
        <v>2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172</v>
      </c>
      <c r="B6" s="31"/>
      <c r="C6" s="31"/>
      <c r="D6" s="31"/>
      <c r="E6" s="31"/>
    </row>
    <row r="7" spans="1:5" x14ac:dyDescent="0.2">
      <c r="A7" s="32" t="s">
        <v>144</v>
      </c>
      <c r="B7" s="32" t="s">
        <v>141</v>
      </c>
      <c r="C7" s="32" t="s">
        <v>142</v>
      </c>
      <c r="D7" s="32" t="s">
        <v>143</v>
      </c>
      <c r="E7" s="32" t="s">
        <v>145</v>
      </c>
    </row>
    <row r="8" spans="1:5" x14ac:dyDescent="0.2">
      <c r="A8" s="33">
        <v>3110</v>
      </c>
      <c r="B8" s="29" t="s">
        <v>334</v>
      </c>
      <c r="C8" s="34">
        <v>325829077.94999999</v>
      </c>
    </row>
    <row r="9" spans="1:5" x14ac:dyDescent="0.2">
      <c r="A9" s="33">
        <v>3120</v>
      </c>
      <c r="B9" s="29" t="s">
        <v>465</v>
      </c>
      <c r="C9" s="34">
        <v>22858414.199999999</v>
      </c>
    </row>
    <row r="10" spans="1:5" x14ac:dyDescent="0.2">
      <c r="A10" s="33">
        <v>3130</v>
      </c>
      <c r="B10" s="29" t="s">
        <v>466</v>
      </c>
      <c r="C10" s="34">
        <v>0</v>
      </c>
    </row>
    <row r="12" spans="1:5" x14ac:dyDescent="0.2">
      <c r="A12" s="31" t="s">
        <v>174</v>
      </c>
      <c r="B12" s="31"/>
      <c r="C12" s="31"/>
      <c r="D12" s="31"/>
      <c r="E12" s="31"/>
    </row>
    <row r="13" spans="1:5" x14ac:dyDescent="0.2">
      <c r="A13" s="32" t="s">
        <v>144</v>
      </c>
      <c r="B13" s="32" t="s">
        <v>141</v>
      </c>
      <c r="C13" s="32" t="s">
        <v>142</v>
      </c>
      <c r="D13" s="32" t="s">
        <v>467</v>
      </c>
      <c r="E13" s="32"/>
    </row>
    <row r="14" spans="1:5" x14ac:dyDescent="0.2">
      <c r="A14" s="33">
        <v>3210</v>
      </c>
      <c r="B14" s="29" t="s">
        <v>468</v>
      </c>
      <c r="C14" s="34">
        <v>25523929.02</v>
      </c>
    </row>
    <row r="15" spans="1:5" x14ac:dyDescent="0.2">
      <c r="A15" s="33">
        <v>3220</v>
      </c>
      <c r="B15" s="29" t="s">
        <v>469</v>
      </c>
      <c r="C15" s="34">
        <v>-29186724.5</v>
      </c>
    </row>
    <row r="16" spans="1:5" x14ac:dyDescent="0.2">
      <c r="A16" s="33">
        <v>3230</v>
      </c>
      <c r="B16" s="29" t="s">
        <v>470</v>
      </c>
      <c r="C16" s="34">
        <f>SUM(C17:C20)</f>
        <v>0</v>
      </c>
    </row>
    <row r="17" spans="1:3" x14ac:dyDescent="0.2">
      <c r="A17" s="33">
        <v>3231</v>
      </c>
      <c r="B17" s="29" t="s">
        <v>471</v>
      </c>
      <c r="C17" s="34">
        <v>0</v>
      </c>
    </row>
    <row r="18" spans="1:3" x14ac:dyDescent="0.2">
      <c r="A18" s="33">
        <v>3232</v>
      </c>
      <c r="B18" s="29" t="s">
        <v>472</v>
      </c>
      <c r="C18" s="34">
        <v>0</v>
      </c>
    </row>
    <row r="19" spans="1:3" x14ac:dyDescent="0.2">
      <c r="A19" s="33">
        <v>3233</v>
      </c>
      <c r="B19" s="29" t="s">
        <v>473</v>
      </c>
      <c r="C19" s="34">
        <v>0</v>
      </c>
    </row>
    <row r="20" spans="1:3" x14ac:dyDescent="0.2">
      <c r="A20" s="33">
        <v>3239</v>
      </c>
      <c r="B20" s="29" t="s">
        <v>474</v>
      </c>
      <c r="C20" s="34">
        <v>0</v>
      </c>
    </row>
    <row r="21" spans="1:3" x14ac:dyDescent="0.2">
      <c r="A21" s="33">
        <v>3240</v>
      </c>
      <c r="B21" s="29" t="s">
        <v>475</v>
      </c>
      <c r="C21" s="34">
        <f>SUM(C22:C24)</f>
        <v>0</v>
      </c>
    </row>
    <row r="22" spans="1:3" x14ac:dyDescent="0.2">
      <c r="A22" s="33">
        <v>3241</v>
      </c>
      <c r="B22" s="29" t="s">
        <v>476</v>
      </c>
      <c r="C22" s="34">
        <v>0</v>
      </c>
    </row>
    <row r="23" spans="1:3" x14ac:dyDescent="0.2">
      <c r="A23" s="33">
        <v>3242</v>
      </c>
      <c r="B23" s="29" t="s">
        <v>477</v>
      </c>
      <c r="C23" s="34">
        <v>0</v>
      </c>
    </row>
    <row r="24" spans="1:3" x14ac:dyDescent="0.2">
      <c r="A24" s="33">
        <v>3243</v>
      </c>
      <c r="B24" s="29" t="s">
        <v>478</v>
      </c>
      <c r="C24" s="34">
        <v>0</v>
      </c>
    </row>
    <row r="25" spans="1:3" x14ac:dyDescent="0.2">
      <c r="A25" s="33">
        <v>3250</v>
      </c>
      <c r="B25" s="29" t="s">
        <v>479</v>
      </c>
      <c r="C25" s="34">
        <f>SUM(C26:C27)</f>
        <v>0</v>
      </c>
    </row>
    <row r="26" spans="1:3" x14ac:dyDescent="0.2">
      <c r="A26" s="33">
        <v>3251</v>
      </c>
      <c r="B26" s="29" t="s">
        <v>480</v>
      </c>
      <c r="C26" s="34">
        <v>0</v>
      </c>
    </row>
    <row r="27" spans="1:3" x14ac:dyDescent="0.2">
      <c r="A27" s="33">
        <v>3252</v>
      </c>
      <c r="B27" s="29" t="s">
        <v>481</v>
      </c>
      <c r="C27" s="34">
        <v>0</v>
      </c>
    </row>
    <row r="29" spans="1:3" x14ac:dyDescent="0.2">
      <c r="B29" s="29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188</v>
      </c>
      <c r="B2" s="98" t="s">
        <v>50</v>
      </c>
    </row>
    <row r="4" spans="1:2" ht="15" customHeight="1" x14ac:dyDescent="0.2">
      <c r="A4" s="112" t="s">
        <v>23</v>
      </c>
      <c r="B4" s="102" t="s">
        <v>78</v>
      </c>
    </row>
    <row r="5" spans="1:2" ht="15" customHeight="1" x14ac:dyDescent="0.2">
      <c r="A5" s="112" t="s">
        <v>25</v>
      </c>
      <c r="B5" s="102" t="s">
        <v>51</v>
      </c>
    </row>
    <row r="6" spans="1:2" ht="15" customHeight="1" x14ac:dyDescent="0.2">
      <c r="B6" s="102" t="s">
        <v>173</v>
      </c>
    </row>
    <row r="7" spans="1:2" ht="15" customHeight="1" x14ac:dyDescent="0.2">
      <c r="B7" s="102" t="s">
        <v>73</v>
      </c>
    </row>
    <row r="8" spans="1:2" ht="15" customHeight="1" x14ac:dyDescent="0.2">
      <c r="B8" s="102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E122"/>
  <sheetViews>
    <sheetView topLeftCell="A108" workbookViewId="0">
      <selection activeCell="D129" sqref="D129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285156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73" t="s">
        <v>662</v>
      </c>
      <c r="B1" s="173"/>
      <c r="C1" s="173"/>
      <c r="D1" s="27" t="s">
        <v>605</v>
      </c>
      <c r="E1" s="28">
        <v>2023</v>
      </c>
    </row>
    <row r="2" spans="1:5" s="35" customFormat="1" ht="18.95" customHeight="1" x14ac:dyDescent="0.25">
      <c r="A2" s="173" t="s">
        <v>612</v>
      </c>
      <c r="B2" s="173"/>
      <c r="C2" s="173"/>
      <c r="D2" s="27" t="s">
        <v>606</v>
      </c>
      <c r="E2" s="28" t="s">
        <v>608</v>
      </c>
    </row>
    <row r="3" spans="1:5" s="35" customFormat="1" ht="18.95" customHeight="1" x14ac:dyDescent="0.25">
      <c r="A3" s="173" t="s">
        <v>663</v>
      </c>
      <c r="B3" s="173"/>
      <c r="C3" s="173"/>
      <c r="D3" s="27" t="s">
        <v>607</v>
      </c>
      <c r="E3" s="28">
        <v>2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175</v>
      </c>
      <c r="B6" s="31"/>
      <c r="C6" s="31"/>
      <c r="D6" s="31"/>
      <c r="E6" s="31"/>
    </row>
    <row r="7" spans="1:5" x14ac:dyDescent="0.2">
      <c r="A7" s="32" t="s">
        <v>144</v>
      </c>
      <c r="B7" s="32" t="s">
        <v>649</v>
      </c>
      <c r="C7" s="129">
        <v>2023</v>
      </c>
      <c r="D7" s="129">
        <v>2022</v>
      </c>
      <c r="E7" s="32"/>
    </row>
    <row r="8" spans="1:5" x14ac:dyDescent="0.2">
      <c r="A8" s="33">
        <v>1111</v>
      </c>
      <c r="B8" s="29" t="s">
        <v>482</v>
      </c>
      <c r="C8" s="34">
        <v>0</v>
      </c>
      <c r="D8" s="34">
        <v>0</v>
      </c>
    </row>
    <row r="9" spans="1:5" x14ac:dyDescent="0.2">
      <c r="A9" s="33">
        <v>1112</v>
      </c>
      <c r="B9" s="29" t="s">
        <v>483</v>
      </c>
      <c r="C9" s="34">
        <v>39073133.549999997</v>
      </c>
      <c r="D9" s="34">
        <v>21943483.879999999</v>
      </c>
    </row>
    <row r="10" spans="1:5" x14ac:dyDescent="0.2">
      <c r="A10" s="33">
        <v>1113</v>
      </c>
      <c r="B10" s="29" t="s">
        <v>484</v>
      </c>
      <c r="C10" s="34">
        <v>0</v>
      </c>
      <c r="D10" s="34">
        <v>0</v>
      </c>
    </row>
    <row r="11" spans="1:5" x14ac:dyDescent="0.2">
      <c r="A11" s="33">
        <v>1114</v>
      </c>
      <c r="B11" s="29" t="s">
        <v>195</v>
      </c>
      <c r="C11" s="34">
        <v>1354487.66</v>
      </c>
      <c r="D11" s="34">
        <v>1274131.04</v>
      </c>
    </row>
    <row r="12" spans="1:5" x14ac:dyDescent="0.2">
      <c r="A12" s="33">
        <v>1115</v>
      </c>
      <c r="B12" s="29" t="s">
        <v>196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485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486</v>
      </c>
      <c r="C14" s="34">
        <v>0</v>
      </c>
      <c r="D14" s="34">
        <v>0</v>
      </c>
    </row>
    <row r="15" spans="1:5" x14ac:dyDescent="0.2">
      <c r="A15" s="133">
        <v>1110</v>
      </c>
      <c r="B15" s="134" t="s">
        <v>627</v>
      </c>
      <c r="C15" s="135">
        <f>SUM(C8:C14)</f>
        <v>40427621.209999993</v>
      </c>
      <c r="D15" s="135">
        <f>SUM(D8:D14)</f>
        <v>23217614.919999998</v>
      </c>
    </row>
    <row r="18" spans="1:5" x14ac:dyDescent="0.2">
      <c r="A18" s="31" t="s">
        <v>176</v>
      </c>
      <c r="B18" s="31"/>
      <c r="C18" s="31"/>
      <c r="D18" s="31"/>
      <c r="E18" s="130"/>
    </row>
    <row r="19" spans="1:5" x14ac:dyDescent="0.2">
      <c r="A19" s="32" t="s">
        <v>144</v>
      </c>
      <c r="B19" s="32" t="s">
        <v>649</v>
      </c>
      <c r="C19" s="144" t="s">
        <v>648</v>
      </c>
      <c r="D19" s="144" t="s">
        <v>179</v>
      </c>
      <c r="E19" s="130"/>
    </row>
    <row r="20" spans="1:5" x14ac:dyDescent="0.2">
      <c r="A20" s="133">
        <v>1230</v>
      </c>
      <c r="B20" s="134" t="s">
        <v>228</v>
      </c>
      <c r="C20" s="135">
        <f>SUM(C21:C27)</f>
        <v>0</v>
      </c>
      <c r="D20" s="135">
        <f>SUM(D21:D27)</f>
        <v>0</v>
      </c>
      <c r="E20" s="130"/>
    </row>
    <row r="21" spans="1:5" x14ac:dyDescent="0.2">
      <c r="A21" s="33">
        <v>1231</v>
      </c>
      <c r="B21" s="29" t="s">
        <v>229</v>
      </c>
      <c r="C21" s="34">
        <v>0</v>
      </c>
      <c r="D21" s="132">
        <v>0</v>
      </c>
      <c r="E21" s="130"/>
    </row>
    <row r="22" spans="1:5" x14ac:dyDescent="0.2">
      <c r="A22" s="33">
        <v>1232</v>
      </c>
      <c r="B22" s="29" t="s">
        <v>230</v>
      </c>
      <c r="C22" s="34">
        <v>0</v>
      </c>
      <c r="D22" s="132">
        <v>0</v>
      </c>
      <c r="E22" s="130"/>
    </row>
    <row r="23" spans="1:5" x14ac:dyDescent="0.2">
      <c r="A23" s="33">
        <v>1233</v>
      </c>
      <c r="B23" s="29" t="s">
        <v>231</v>
      </c>
      <c r="C23" s="34">
        <v>0</v>
      </c>
      <c r="D23" s="132">
        <v>0</v>
      </c>
      <c r="E23" s="130"/>
    </row>
    <row r="24" spans="1:5" x14ac:dyDescent="0.2">
      <c r="A24" s="33">
        <v>1234</v>
      </c>
      <c r="B24" s="29" t="s">
        <v>232</v>
      </c>
      <c r="C24" s="34">
        <v>0</v>
      </c>
      <c r="D24" s="132">
        <v>0</v>
      </c>
      <c r="E24" s="130"/>
    </row>
    <row r="25" spans="1:5" x14ac:dyDescent="0.2">
      <c r="A25" s="33">
        <v>1235</v>
      </c>
      <c r="B25" s="29" t="s">
        <v>233</v>
      </c>
      <c r="C25" s="34">
        <v>0</v>
      </c>
      <c r="D25" s="132">
        <v>0</v>
      </c>
      <c r="E25" s="130"/>
    </row>
    <row r="26" spans="1:5" x14ac:dyDescent="0.2">
      <c r="A26" s="33">
        <v>1236</v>
      </c>
      <c r="B26" s="29" t="s">
        <v>234</v>
      </c>
      <c r="C26" s="34">
        <v>0</v>
      </c>
      <c r="D26" s="132">
        <v>0</v>
      </c>
      <c r="E26" s="130"/>
    </row>
    <row r="27" spans="1:5" x14ac:dyDescent="0.2">
      <c r="A27" s="33">
        <v>1239</v>
      </c>
      <c r="B27" s="29" t="s">
        <v>235</v>
      </c>
      <c r="C27" s="34">
        <v>0</v>
      </c>
      <c r="D27" s="132">
        <v>0</v>
      </c>
      <c r="E27" s="130"/>
    </row>
    <row r="28" spans="1:5" x14ac:dyDescent="0.2">
      <c r="A28" s="133">
        <v>1240</v>
      </c>
      <c r="B28" s="134" t="s">
        <v>236</v>
      </c>
      <c r="C28" s="135">
        <f>SUM(C29:C36)</f>
        <v>1539356.85</v>
      </c>
      <c r="D28" s="135">
        <f>SUM(D29:D36)</f>
        <v>1539356.85</v>
      </c>
      <c r="E28" s="130"/>
    </row>
    <row r="29" spans="1:5" x14ac:dyDescent="0.2">
      <c r="A29" s="33">
        <v>1241</v>
      </c>
      <c r="B29" s="29" t="s">
        <v>237</v>
      </c>
      <c r="C29" s="34">
        <v>705680.66</v>
      </c>
      <c r="D29" s="132">
        <v>705680.66</v>
      </c>
      <c r="E29" s="130"/>
    </row>
    <row r="30" spans="1:5" x14ac:dyDescent="0.2">
      <c r="A30" s="33">
        <v>1242</v>
      </c>
      <c r="B30" s="29" t="s">
        <v>238</v>
      </c>
      <c r="C30" s="34">
        <v>0</v>
      </c>
      <c r="D30" s="132">
        <v>0</v>
      </c>
      <c r="E30" s="130"/>
    </row>
    <row r="31" spans="1:5" x14ac:dyDescent="0.2">
      <c r="A31" s="33">
        <v>1243</v>
      </c>
      <c r="B31" s="29" t="s">
        <v>239</v>
      </c>
      <c r="C31" s="34">
        <v>0</v>
      </c>
      <c r="D31" s="132">
        <v>0</v>
      </c>
      <c r="E31" s="130"/>
    </row>
    <row r="32" spans="1:5" x14ac:dyDescent="0.2">
      <c r="A32" s="33">
        <v>1244</v>
      </c>
      <c r="B32" s="29" t="s">
        <v>240</v>
      </c>
      <c r="C32" s="34">
        <v>0</v>
      </c>
      <c r="D32" s="132">
        <v>0</v>
      </c>
      <c r="E32" s="130"/>
    </row>
    <row r="33" spans="1:5" x14ac:dyDescent="0.2">
      <c r="A33" s="33">
        <v>1245</v>
      </c>
      <c r="B33" s="29" t="s">
        <v>241</v>
      </c>
      <c r="C33" s="34">
        <v>0</v>
      </c>
      <c r="D33" s="132">
        <v>0</v>
      </c>
      <c r="E33" s="130"/>
    </row>
    <row r="34" spans="1:5" x14ac:dyDescent="0.2">
      <c r="A34" s="33">
        <v>1246</v>
      </c>
      <c r="B34" s="29" t="s">
        <v>242</v>
      </c>
      <c r="C34" s="34">
        <v>833676.19</v>
      </c>
      <c r="D34" s="132">
        <v>833676.19</v>
      </c>
    </row>
    <row r="35" spans="1:5" x14ac:dyDescent="0.2">
      <c r="A35" s="33">
        <v>1247</v>
      </c>
      <c r="B35" s="29" t="s">
        <v>243</v>
      </c>
      <c r="C35" s="34">
        <v>0</v>
      </c>
      <c r="D35" s="132">
        <v>0</v>
      </c>
    </row>
    <row r="36" spans="1:5" x14ac:dyDescent="0.2">
      <c r="A36" s="33">
        <v>1248</v>
      </c>
      <c r="B36" s="29" t="s">
        <v>244</v>
      </c>
      <c r="C36" s="34">
        <v>0</v>
      </c>
      <c r="D36" s="132">
        <v>0</v>
      </c>
    </row>
    <row r="37" spans="1:5" x14ac:dyDescent="0.2">
      <c r="A37" s="133">
        <v>1250</v>
      </c>
      <c r="B37" s="134" t="s">
        <v>246</v>
      </c>
      <c r="C37" s="135">
        <f>SUM(C38:C42)</f>
        <v>0</v>
      </c>
      <c r="D37" s="135">
        <f>SUM(D38:D42)</f>
        <v>0</v>
      </c>
      <c r="E37" s="134"/>
    </row>
    <row r="38" spans="1:5" x14ac:dyDescent="0.2">
      <c r="A38" s="33">
        <v>1251</v>
      </c>
      <c r="B38" s="29" t="s">
        <v>247</v>
      </c>
      <c r="C38" s="34">
        <v>0</v>
      </c>
      <c r="D38" s="132">
        <v>0</v>
      </c>
    </row>
    <row r="39" spans="1:5" x14ac:dyDescent="0.2">
      <c r="A39" s="33">
        <v>1252</v>
      </c>
      <c r="B39" s="29" t="s">
        <v>248</v>
      </c>
      <c r="C39" s="34">
        <v>0</v>
      </c>
      <c r="D39" s="132">
        <v>0</v>
      </c>
    </row>
    <row r="40" spans="1:5" x14ac:dyDescent="0.2">
      <c r="A40" s="33">
        <v>1253</v>
      </c>
      <c r="B40" s="29" t="s">
        <v>249</v>
      </c>
      <c r="C40" s="34">
        <v>0</v>
      </c>
      <c r="D40" s="132">
        <v>0</v>
      </c>
    </row>
    <row r="41" spans="1:5" x14ac:dyDescent="0.2">
      <c r="A41" s="33">
        <v>1254</v>
      </c>
      <c r="B41" s="29" t="s">
        <v>250</v>
      </c>
      <c r="C41" s="34">
        <v>0</v>
      </c>
      <c r="D41" s="132">
        <v>0</v>
      </c>
    </row>
    <row r="42" spans="1:5" x14ac:dyDescent="0.2">
      <c r="A42" s="33">
        <v>1259</v>
      </c>
      <c r="B42" s="29" t="s">
        <v>251</v>
      </c>
      <c r="C42" s="34">
        <v>0</v>
      </c>
      <c r="D42" s="132">
        <v>0</v>
      </c>
    </row>
    <row r="43" spans="1:5" x14ac:dyDescent="0.2">
      <c r="B43" s="136" t="s">
        <v>628</v>
      </c>
      <c r="C43" s="135">
        <f>C20+C28+C37</f>
        <v>1539356.85</v>
      </c>
      <c r="D43" s="135">
        <f>D20+D28+D37</f>
        <v>1539356.85</v>
      </c>
    </row>
    <row r="44" spans="1:5" s="130" customFormat="1" x14ac:dyDescent="0.2"/>
    <row r="45" spans="1:5" x14ac:dyDescent="0.2">
      <c r="A45" s="31" t="s">
        <v>184</v>
      </c>
      <c r="B45" s="31"/>
      <c r="C45" s="31"/>
      <c r="D45" s="31"/>
      <c r="E45" s="31"/>
    </row>
    <row r="46" spans="1:5" x14ac:dyDescent="0.2">
      <c r="A46" s="32" t="s">
        <v>144</v>
      </c>
      <c r="B46" s="32" t="s">
        <v>649</v>
      </c>
      <c r="C46" s="129">
        <v>2023</v>
      </c>
      <c r="D46" s="129">
        <v>2022</v>
      </c>
      <c r="E46" s="32"/>
    </row>
    <row r="47" spans="1:5" s="130" customFormat="1" x14ac:dyDescent="0.2">
      <c r="A47" s="133">
        <v>3210</v>
      </c>
      <c r="B47" s="134" t="s">
        <v>629</v>
      </c>
      <c r="C47" s="135">
        <v>25523929.02</v>
      </c>
      <c r="D47" s="135">
        <v>9427465.0399999991</v>
      </c>
    </row>
    <row r="48" spans="1:5" x14ac:dyDescent="0.2">
      <c r="A48" s="131"/>
      <c r="B48" s="136" t="s">
        <v>617</v>
      </c>
      <c r="C48" s="135">
        <f>C51+C63+C91+C94+C49</f>
        <v>81304.899999999994</v>
      </c>
      <c r="D48" s="135">
        <f>D51+D63+D91+D94+D49</f>
        <v>3338477.8099999996</v>
      </c>
    </row>
    <row r="49" spans="1:4" s="130" customFormat="1" x14ac:dyDescent="0.2">
      <c r="A49" s="153">
        <v>5100</v>
      </c>
      <c r="B49" s="154" t="s">
        <v>359</v>
      </c>
      <c r="C49" s="155">
        <f>SUM(C50:C50)</f>
        <v>0</v>
      </c>
      <c r="D49" s="155">
        <f>SUM(D50:D50)</f>
        <v>0</v>
      </c>
    </row>
    <row r="50" spans="1:4" s="130" customFormat="1" x14ac:dyDescent="0.2">
      <c r="A50" s="156">
        <v>5130</v>
      </c>
      <c r="B50" s="157" t="s">
        <v>650</v>
      </c>
      <c r="C50" s="158">
        <v>0</v>
      </c>
      <c r="D50" s="158">
        <v>0</v>
      </c>
    </row>
    <row r="51" spans="1:4" x14ac:dyDescent="0.2">
      <c r="A51" s="133">
        <v>5400</v>
      </c>
      <c r="B51" s="134" t="s">
        <v>424</v>
      </c>
      <c r="C51" s="135">
        <f>C52+C54+C56+C58+C60</f>
        <v>0</v>
      </c>
      <c r="D51" s="135">
        <f>D52+D54+D56+D58+D60</f>
        <v>0</v>
      </c>
    </row>
    <row r="52" spans="1:4" x14ac:dyDescent="0.2">
      <c r="A52" s="131">
        <v>5410</v>
      </c>
      <c r="B52" s="130" t="s">
        <v>618</v>
      </c>
      <c r="C52" s="132">
        <f>C53</f>
        <v>0</v>
      </c>
      <c r="D52" s="132">
        <f>D53</f>
        <v>0</v>
      </c>
    </row>
    <row r="53" spans="1:4" x14ac:dyDescent="0.2">
      <c r="A53" s="131">
        <v>5411</v>
      </c>
      <c r="B53" s="130" t="s">
        <v>426</v>
      </c>
      <c r="C53" s="132">
        <v>0</v>
      </c>
      <c r="D53" s="132">
        <v>0</v>
      </c>
    </row>
    <row r="54" spans="1:4" x14ac:dyDescent="0.2">
      <c r="A54" s="131">
        <v>5420</v>
      </c>
      <c r="B54" s="130" t="s">
        <v>619</v>
      </c>
      <c r="C54" s="132">
        <f>C55</f>
        <v>0</v>
      </c>
      <c r="D54" s="132">
        <f>D55</f>
        <v>0</v>
      </c>
    </row>
    <row r="55" spans="1:4" x14ac:dyDescent="0.2">
      <c r="A55" s="131">
        <v>5421</v>
      </c>
      <c r="B55" s="130" t="s">
        <v>429</v>
      </c>
      <c r="C55" s="132">
        <v>0</v>
      </c>
      <c r="D55" s="132">
        <v>0</v>
      </c>
    </row>
    <row r="56" spans="1:4" x14ac:dyDescent="0.2">
      <c r="A56" s="131">
        <v>5430</v>
      </c>
      <c r="B56" s="130" t="s">
        <v>620</v>
      </c>
      <c r="C56" s="132">
        <f>C57</f>
        <v>0</v>
      </c>
      <c r="D56" s="132">
        <f>D57</f>
        <v>0</v>
      </c>
    </row>
    <row r="57" spans="1:4" x14ac:dyDescent="0.2">
      <c r="A57" s="131">
        <v>5431</v>
      </c>
      <c r="B57" s="130" t="s">
        <v>432</v>
      </c>
      <c r="C57" s="132">
        <v>0</v>
      </c>
      <c r="D57" s="132">
        <v>0</v>
      </c>
    </row>
    <row r="58" spans="1:4" x14ac:dyDescent="0.2">
      <c r="A58" s="131">
        <v>5440</v>
      </c>
      <c r="B58" s="130" t="s">
        <v>621</v>
      </c>
      <c r="C58" s="132">
        <f>C59</f>
        <v>0</v>
      </c>
      <c r="D58" s="132">
        <f>D59</f>
        <v>0</v>
      </c>
    </row>
    <row r="59" spans="1:4" x14ac:dyDescent="0.2">
      <c r="A59" s="131">
        <v>5441</v>
      </c>
      <c r="B59" s="130" t="s">
        <v>621</v>
      </c>
      <c r="C59" s="132">
        <v>0</v>
      </c>
      <c r="D59" s="132">
        <v>0</v>
      </c>
    </row>
    <row r="60" spans="1:4" x14ac:dyDescent="0.2">
      <c r="A60" s="131">
        <v>5450</v>
      </c>
      <c r="B60" s="130" t="s">
        <v>622</v>
      </c>
      <c r="C60" s="132">
        <f>SUM(C61:C62)</f>
        <v>0</v>
      </c>
      <c r="D60" s="132">
        <f>SUM(D61:D62)</f>
        <v>0</v>
      </c>
    </row>
    <row r="61" spans="1:4" x14ac:dyDescent="0.2">
      <c r="A61" s="131">
        <v>5451</v>
      </c>
      <c r="B61" s="130" t="s">
        <v>436</v>
      </c>
      <c r="C61" s="132">
        <v>0</v>
      </c>
      <c r="D61" s="132">
        <v>0</v>
      </c>
    </row>
    <row r="62" spans="1:4" x14ac:dyDescent="0.2">
      <c r="A62" s="131">
        <v>5452</v>
      </c>
      <c r="B62" s="130" t="s">
        <v>437</v>
      </c>
      <c r="C62" s="132">
        <v>0</v>
      </c>
      <c r="D62" s="132">
        <v>0</v>
      </c>
    </row>
    <row r="63" spans="1:4" x14ac:dyDescent="0.2">
      <c r="A63" s="133">
        <v>5500</v>
      </c>
      <c r="B63" s="134" t="s">
        <v>438</v>
      </c>
      <c r="C63" s="135">
        <f>C64+C73+C76+C82</f>
        <v>-0.3</v>
      </c>
      <c r="D63" s="135">
        <f>D64+D73+D76+D82</f>
        <v>0</v>
      </c>
    </row>
    <row r="64" spans="1:4" x14ac:dyDescent="0.2">
      <c r="A64" s="33">
        <v>5510</v>
      </c>
      <c r="B64" s="29" t="s">
        <v>439</v>
      </c>
      <c r="C64" s="34">
        <f>SUM(C65:C72)</f>
        <v>0</v>
      </c>
      <c r="D64" s="34">
        <f>SUM(D65:D72)</f>
        <v>0</v>
      </c>
    </row>
    <row r="65" spans="1:4" x14ac:dyDescent="0.2">
      <c r="A65" s="33">
        <v>5511</v>
      </c>
      <c r="B65" s="29" t="s">
        <v>440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441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442</v>
      </c>
      <c r="C67" s="34">
        <v>0</v>
      </c>
      <c r="D67" s="34">
        <v>0</v>
      </c>
    </row>
    <row r="68" spans="1:4" x14ac:dyDescent="0.2">
      <c r="A68" s="33">
        <v>5514</v>
      </c>
      <c r="B68" s="29" t="s">
        <v>443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444</v>
      </c>
      <c r="C69" s="34">
        <v>0</v>
      </c>
      <c r="D69" s="34">
        <v>0</v>
      </c>
    </row>
    <row r="70" spans="1:4" x14ac:dyDescent="0.2">
      <c r="A70" s="33">
        <v>5516</v>
      </c>
      <c r="B70" s="29" t="s">
        <v>445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446</v>
      </c>
      <c r="C71" s="34">
        <v>0</v>
      </c>
      <c r="D71" s="34">
        <v>0</v>
      </c>
    </row>
    <row r="72" spans="1:4" x14ac:dyDescent="0.2">
      <c r="A72" s="33">
        <v>5518</v>
      </c>
      <c r="B72" s="29" t="s">
        <v>81</v>
      </c>
      <c r="C72" s="34">
        <v>0</v>
      </c>
      <c r="D72" s="34">
        <v>0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447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448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449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450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451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452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453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454</v>
      </c>
      <c r="C81" s="34">
        <v>0</v>
      </c>
      <c r="D81" s="34">
        <v>0</v>
      </c>
    </row>
    <row r="82" spans="1:4" x14ac:dyDescent="0.2">
      <c r="A82" s="33">
        <v>5590</v>
      </c>
      <c r="B82" s="29" t="s">
        <v>455</v>
      </c>
      <c r="C82" s="34">
        <f>SUM(C83:C90)</f>
        <v>-0.3</v>
      </c>
      <c r="D82" s="34">
        <f>SUM(D83:D90)</f>
        <v>0</v>
      </c>
    </row>
    <row r="83" spans="1:4" x14ac:dyDescent="0.2">
      <c r="A83" s="33">
        <v>5591</v>
      </c>
      <c r="B83" s="29" t="s">
        <v>456</v>
      </c>
      <c r="C83" s="34">
        <v>0</v>
      </c>
      <c r="D83" s="34">
        <v>0</v>
      </c>
    </row>
    <row r="84" spans="1:4" x14ac:dyDescent="0.2">
      <c r="A84" s="33">
        <v>5592</v>
      </c>
      <c r="B84" s="29" t="s">
        <v>457</v>
      </c>
      <c r="C84" s="34">
        <v>0</v>
      </c>
      <c r="D84" s="34">
        <v>0</v>
      </c>
    </row>
    <row r="85" spans="1:4" x14ac:dyDescent="0.2">
      <c r="A85" s="33">
        <v>5593</v>
      </c>
      <c r="B85" s="29" t="s">
        <v>458</v>
      </c>
      <c r="C85" s="34">
        <v>0</v>
      </c>
      <c r="D85" s="34">
        <v>0</v>
      </c>
    </row>
    <row r="86" spans="1:4" x14ac:dyDescent="0.2">
      <c r="A86" s="33">
        <v>5594</v>
      </c>
      <c r="B86" s="29" t="s">
        <v>459</v>
      </c>
      <c r="C86" s="34">
        <v>0</v>
      </c>
      <c r="D86" s="34">
        <v>0</v>
      </c>
    </row>
    <row r="87" spans="1:4" x14ac:dyDescent="0.2">
      <c r="A87" s="33">
        <v>5595</v>
      </c>
      <c r="B87" s="29" t="s">
        <v>460</v>
      </c>
      <c r="C87" s="34">
        <v>0</v>
      </c>
      <c r="D87" s="34">
        <v>0</v>
      </c>
    </row>
    <row r="88" spans="1:4" x14ac:dyDescent="0.2">
      <c r="A88" s="33">
        <v>5596</v>
      </c>
      <c r="B88" s="29" t="s">
        <v>355</v>
      </c>
      <c r="C88" s="34">
        <v>0</v>
      </c>
      <c r="D88" s="34">
        <v>0</v>
      </c>
    </row>
    <row r="89" spans="1:4" x14ac:dyDescent="0.2">
      <c r="A89" s="33">
        <v>5597</v>
      </c>
      <c r="B89" s="29" t="s">
        <v>461</v>
      </c>
      <c r="C89" s="34">
        <v>0</v>
      </c>
      <c r="D89" s="34">
        <v>0</v>
      </c>
    </row>
    <row r="90" spans="1:4" x14ac:dyDescent="0.2">
      <c r="A90" s="33">
        <v>5599</v>
      </c>
      <c r="B90" s="29" t="s">
        <v>462</v>
      </c>
      <c r="C90" s="34">
        <v>-0.3</v>
      </c>
      <c r="D90" s="34">
        <v>0</v>
      </c>
    </row>
    <row r="91" spans="1:4" x14ac:dyDescent="0.2">
      <c r="A91" s="133">
        <v>5600</v>
      </c>
      <c r="B91" s="134" t="s">
        <v>79</v>
      </c>
      <c r="C91" s="135">
        <f>C92</f>
        <v>0</v>
      </c>
      <c r="D91" s="135">
        <f>D92</f>
        <v>0</v>
      </c>
    </row>
    <row r="92" spans="1:4" x14ac:dyDescent="0.2">
      <c r="A92" s="33">
        <v>5610</v>
      </c>
      <c r="B92" s="29" t="s">
        <v>463</v>
      </c>
      <c r="C92" s="34">
        <f>C93</f>
        <v>0</v>
      </c>
      <c r="D92" s="34">
        <f>D93</f>
        <v>0</v>
      </c>
    </row>
    <row r="93" spans="1:4" x14ac:dyDescent="0.2">
      <c r="A93" s="33">
        <v>5611</v>
      </c>
      <c r="B93" s="29" t="s">
        <v>464</v>
      </c>
      <c r="C93" s="34">
        <v>0</v>
      </c>
      <c r="D93" s="34">
        <v>0</v>
      </c>
    </row>
    <row r="94" spans="1:4" x14ac:dyDescent="0.2">
      <c r="A94" s="133">
        <v>2110</v>
      </c>
      <c r="B94" s="139" t="s">
        <v>630</v>
      </c>
      <c r="C94" s="135">
        <f>SUM(C95:C99)</f>
        <v>81305.2</v>
      </c>
      <c r="D94" s="135">
        <f>SUM(D95:D99)</f>
        <v>3338477.8099999996</v>
      </c>
    </row>
    <row r="95" spans="1:4" x14ac:dyDescent="0.2">
      <c r="A95" s="131">
        <v>2111</v>
      </c>
      <c r="B95" s="130" t="s">
        <v>631</v>
      </c>
      <c r="C95" s="132">
        <v>0</v>
      </c>
      <c r="D95" s="132">
        <v>0</v>
      </c>
    </row>
    <row r="96" spans="1:4" x14ac:dyDescent="0.2">
      <c r="A96" s="131">
        <v>2112</v>
      </c>
      <c r="B96" s="130" t="s">
        <v>632</v>
      </c>
      <c r="C96" s="132">
        <v>47926.18</v>
      </c>
      <c r="D96" s="132">
        <v>421430.3</v>
      </c>
    </row>
    <row r="97" spans="1:4" x14ac:dyDescent="0.2">
      <c r="A97" s="131">
        <v>2112</v>
      </c>
      <c r="B97" s="130" t="s">
        <v>633</v>
      </c>
      <c r="C97" s="132">
        <v>33379.019999999997</v>
      </c>
      <c r="D97" s="132">
        <v>2917047.51</v>
      </c>
    </row>
    <row r="98" spans="1:4" x14ac:dyDescent="0.2">
      <c r="A98" s="131">
        <v>2115</v>
      </c>
      <c r="B98" s="130" t="s">
        <v>634</v>
      </c>
      <c r="C98" s="132">
        <v>0</v>
      </c>
      <c r="D98" s="132">
        <v>0</v>
      </c>
    </row>
    <row r="99" spans="1:4" x14ac:dyDescent="0.2">
      <c r="A99" s="131">
        <v>2114</v>
      </c>
      <c r="B99" s="130" t="s">
        <v>635</v>
      </c>
      <c r="C99" s="132">
        <v>0</v>
      </c>
      <c r="D99" s="132">
        <v>0</v>
      </c>
    </row>
    <row r="100" spans="1:4" x14ac:dyDescent="0.2">
      <c r="A100" s="131"/>
      <c r="B100" s="136" t="s">
        <v>636</v>
      </c>
      <c r="C100" s="135">
        <f>+C101</f>
        <v>12924729.52</v>
      </c>
      <c r="D100" s="135">
        <f>+D101</f>
        <v>0</v>
      </c>
    </row>
    <row r="101" spans="1:4" s="130" customFormat="1" x14ac:dyDescent="0.2">
      <c r="A101" s="153">
        <v>3100</v>
      </c>
      <c r="B101" s="159" t="s">
        <v>651</v>
      </c>
      <c r="C101" s="160">
        <f>SUM(C102:C105)</f>
        <v>12924729.52</v>
      </c>
      <c r="D101" s="160">
        <f>SUM(D102:D105)</f>
        <v>0</v>
      </c>
    </row>
    <row r="102" spans="1:4" s="130" customFormat="1" x14ac:dyDescent="0.2">
      <c r="A102" s="156"/>
      <c r="B102" s="161" t="s">
        <v>652</v>
      </c>
      <c r="C102" s="162">
        <v>0</v>
      </c>
      <c r="D102" s="162">
        <v>0</v>
      </c>
    </row>
    <row r="103" spans="1:4" s="130" customFormat="1" x14ac:dyDescent="0.2">
      <c r="A103" s="156"/>
      <c r="B103" s="161" t="s">
        <v>653</v>
      </c>
      <c r="C103" s="162">
        <v>0</v>
      </c>
      <c r="D103" s="162">
        <v>0</v>
      </c>
    </row>
    <row r="104" spans="1:4" s="130" customFormat="1" x14ac:dyDescent="0.2">
      <c r="A104" s="156"/>
      <c r="B104" s="161" t="s">
        <v>654</v>
      </c>
      <c r="C104" s="162">
        <v>0</v>
      </c>
      <c r="D104" s="162">
        <v>0</v>
      </c>
    </row>
    <row r="105" spans="1:4" s="130" customFormat="1" x14ac:dyDescent="0.2">
      <c r="A105" s="156"/>
      <c r="B105" s="161" t="s">
        <v>655</v>
      </c>
      <c r="C105" s="162">
        <v>12924729.52</v>
      </c>
      <c r="D105" s="162">
        <v>0</v>
      </c>
    </row>
    <row r="106" spans="1:4" s="130" customFormat="1" x14ac:dyDescent="0.2">
      <c r="A106" s="156"/>
      <c r="B106" s="164" t="s">
        <v>656</v>
      </c>
      <c r="C106" s="155">
        <f>+C107</f>
        <v>0</v>
      </c>
      <c r="D106" s="155">
        <f>+D107</f>
        <v>0</v>
      </c>
    </row>
    <row r="107" spans="1:4" s="130" customFormat="1" x14ac:dyDescent="0.2">
      <c r="A107" s="153">
        <v>1270</v>
      </c>
      <c r="B107" s="163" t="s">
        <v>252</v>
      </c>
      <c r="C107" s="160">
        <f>+C108</f>
        <v>0</v>
      </c>
      <c r="D107" s="160">
        <f>+D108</f>
        <v>0</v>
      </c>
    </row>
    <row r="108" spans="1:4" s="130" customFormat="1" x14ac:dyDescent="0.2">
      <c r="A108" s="156">
        <v>1273</v>
      </c>
      <c r="B108" s="157" t="s">
        <v>657</v>
      </c>
      <c r="C108" s="162">
        <v>0</v>
      </c>
      <c r="D108" s="162">
        <v>0</v>
      </c>
    </row>
    <row r="109" spans="1:4" s="130" customFormat="1" x14ac:dyDescent="0.2">
      <c r="A109" s="156"/>
      <c r="B109" s="164" t="s">
        <v>658</v>
      </c>
      <c r="C109" s="155">
        <f>+C110+C112</f>
        <v>-25911836.710000001</v>
      </c>
      <c r="D109" s="155">
        <f>+D110+D112</f>
        <v>0</v>
      </c>
    </row>
    <row r="110" spans="1:4" s="130" customFormat="1" x14ac:dyDescent="0.2">
      <c r="A110" s="153">
        <v>4300</v>
      </c>
      <c r="B110" s="159" t="s">
        <v>659</v>
      </c>
      <c r="C110" s="160">
        <f>+C111</f>
        <v>0</v>
      </c>
      <c r="D110" s="165">
        <f>+D111</f>
        <v>0</v>
      </c>
    </row>
    <row r="111" spans="1:4" s="130" customFormat="1" x14ac:dyDescent="0.2">
      <c r="A111" s="156">
        <v>4399</v>
      </c>
      <c r="B111" s="161" t="s">
        <v>352</v>
      </c>
      <c r="C111" s="162">
        <v>0</v>
      </c>
      <c r="D111" s="162">
        <v>0</v>
      </c>
    </row>
    <row r="112" spans="1:4" x14ac:dyDescent="0.2">
      <c r="A112" s="133">
        <v>1120</v>
      </c>
      <c r="B112" s="140" t="s">
        <v>637</v>
      </c>
      <c r="C112" s="135">
        <f>SUM(C113:C121)</f>
        <v>-25911836.710000001</v>
      </c>
      <c r="D112" s="135">
        <f>SUM(D113:D121)</f>
        <v>0</v>
      </c>
    </row>
    <row r="113" spans="1:4" x14ac:dyDescent="0.2">
      <c r="A113" s="131">
        <v>1124</v>
      </c>
      <c r="B113" s="141" t="s">
        <v>638</v>
      </c>
      <c r="C113" s="142">
        <v>0</v>
      </c>
      <c r="D113" s="132">
        <v>0</v>
      </c>
    </row>
    <row r="114" spans="1:4" x14ac:dyDescent="0.2">
      <c r="A114" s="131">
        <v>1124</v>
      </c>
      <c r="B114" s="141" t="s">
        <v>639</v>
      </c>
      <c r="C114" s="142">
        <v>0</v>
      </c>
      <c r="D114" s="132">
        <v>0</v>
      </c>
    </row>
    <row r="115" spans="1:4" x14ac:dyDescent="0.2">
      <c r="A115" s="131">
        <v>1124</v>
      </c>
      <c r="B115" s="141" t="s">
        <v>640</v>
      </c>
      <c r="C115" s="142">
        <v>0</v>
      </c>
      <c r="D115" s="132">
        <v>0</v>
      </c>
    </row>
    <row r="116" spans="1:4" x14ac:dyDescent="0.2">
      <c r="A116" s="131">
        <v>1124</v>
      </c>
      <c r="B116" s="141" t="s">
        <v>641</v>
      </c>
      <c r="C116" s="142">
        <v>0</v>
      </c>
      <c r="D116" s="132">
        <v>0</v>
      </c>
    </row>
    <row r="117" spans="1:4" x14ac:dyDescent="0.2">
      <c r="A117" s="131">
        <v>1124</v>
      </c>
      <c r="B117" s="141" t="s">
        <v>642</v>
      </c>
      <c r="C117" s="132">
        <v>0</v>
      </c>
      <c r="D117" s="132">
        <v>0</v>
      </c>
    </row>
    <row r="118" spans="1:4" x14ac:dyDescent="0.2">
      <c r="A118" s="131">
        <v>1124</v>
      </c>
      <c r="B118" s="141" t="s">
        <v>643</v>
      </c>
      <c r="C118" s="132">
        <v>0</v>
      </c>
      <c r="D118" s="132">
        <v>0</v>
      </c>
    </row>
    <row r="119" spans="1:4" x14ac:dyDescent="0.2">
      <c r="A119" s="131">
        <v>1122</v>
      </c>
      <c r="B119" s="141" t="s">
        <v>644</v>
      </c>
      <c r="C119" s="132">
        <v>-1368736.3</v>
      </c>
      <c r="D119" s="132">
        <v>0</v>
      </c>
    </row>
    <row r="120" spans="1:4" x14ac:dyDescent="0.2">
      <c r="A120" s="131">
        <v>1122</v>
      </c>
      <c r="B120" s="141" t="s">
        <v>645</v>
      </c>
      <c r="C120" s="142">
        <v>-18022991.440000001</v>
      </c>
      <c r="D120" s="132">
        <v>0</v>
      </c>
    </row>
    <row r="121" spans="1:4" x14ac:dyDescent="0.2">
      <c r="A121" s="131">
        <v>1122</v>
      </c>
      <c r="B121" s="141" t="s">
        <v>646</v>
      </c>
      <c r="C121" s="132">
        <v>-6520108.9699999997</v>
      </c>
      <c r="D121" s="132">
        <v>0</v>
      </c>
    </row>
    <row r="122" spans="1:4" x14ac:dyDescent="0.2">
      <c r="A122" s="131"/>
      <c r="B122" s="143" t="s">
        <v>647</v>
      </c>
      <c r="C122" s="135">
        <f>C47+C48+C100-C106-C109</f>
        <v>64441800.149999999</v>
      </c>
      <c r="D122" s="135">
        <f>D47+D48+D100-D106-D109</f>
        <v>12765942.849999998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19 C7 D61:D62 D52:D59 C46"/>
    <dataValidation allowBlank="1" showInputMessage="1" showErrorMessage="1" prompt="Saldo al 31 de diciembre del año anterior que se presenta" sqref="D7 D46"/>
    <dataValidation allowBlank="1" showInputMessage="1" showErrorMessage="1" prompt="Importe del trimestre anterior" sqref="D60 D51 C48:D48 C51:C62"/>
  </dataValidation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NOTAS OK </vt:lpstr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2023-07-14T17:26:33Z</cp:lastPrinted>
  <dcterms:created xsi:type="dcterms:W3CDTF">2012-12-11T20:36:24Z</dcterms:created>
  <dcterms:modified xsi:type="dcterms:W3CDTF">2023-07-14T17:26:39Z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