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330"/>
  </bookViews>
  <sheets>
    <sheet name="Notas 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'Notas PE'!$A$1:$J$313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_xlnm.Print_Titles" localSheetId="0">'Notas PE'!$1:$4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I84" i="1"/>
  <c r="I93" i="1" s="1"/>
  <c r="I80" i="1"/>
  <c r="I78" i="1"/>
  <c r="I68" i="1"/>
  <c r="I122" i="1"/>
  <c r="J108" i="1" s="1"/>
  <c r="I120" i="1"/>
  <c r="I112" i="1"/>
  <c r="I109" i="1"/>
  <c r="I214" i="1"/>
  <c r="I225" i="1" s="1"/>
  <c r="I253" i="1"/>
  <c r="I231" i="1"/>
  <c r="I221" i="1"/>
  <c r="J200" i="1"/>
  <c r="I199" i="1"/>
  <c r="I209" i="1" s="1"/>
  <c r="H199" i="1"/>
  <c r="H208" i="1"/>
  <c r="J192" i="1"/>
  <c r="I192" i="1"/>
  <c r="J184" i="1"/>
  <c r="I184" i="1"/>
  <c r="J179" i="1"/>
  <c r="I179" i="1"/>
  <c r="I175" i="1"/>
  <c r="H175" i="1"/>
  <c r="I165" i="1"/>
  <c r="J151" i="1"/>
  <c r="I151" i="1"/>
  <c r="J139" i="1"/>
  <c r="I139" i="1"/>
  <c r="J135" i="1"/>
  <c r="I135" i="1"/>
  <c r="I102" i="1"/>
  <c r="J97" i="1" s="1"/>
  <c r="J104" i="1" s="1"/>
  <c r="I97" i="1"/>
  <c r="I62" i="1"/>
  <c r="I51" i="1"/>
  <c r="I29" i="1"/>
  <c r="I15" i="1"/>
  <c r="I261" i="1" l="1"/>
  <c r="J154" i="1"/>
  <c r="I130" i="1"/>
  <c r="I104" i="1"/>
  <c r="I154" i="1"/>
  <c r="J195" i="1"/>
  <c r="I195" i="1"/>
</calcChain>
</file>

<file path=xl/sharedStrings.xml><?xml version="1.0" encoding="utf-8"?>
<sst xmlns="http://schemas.openxmlformats.org/spreadsheetml/2006/main" count="348" uniqueCount="257">
  <si>
    <t>UNIVERSIDAD TECNOLOGICA DE LEON</t>
  </si>
  <si>
    <t>Notas a los Estados Financieros</t>
  </si>
  <si>
    <t>(Cifras en Pesos)</t>
  </si>
  <si>
    <t>b) Notas de Desglose</t>
  </si>
  <si>
    <t>I) Notas al Estado de Situación Financiera</t>
  </si>
  <si>
    <t>Activo</t>
  </si>
  <si>
    <t>Efectivo y equivalentes</t>
  </si>
  <si>
    <t>Cuenta</t>
  </si>
  <si>
    <t>Nombre de la Cuenta</t>
  </si>
  <si>
    <t>Importe</t>
  </si>
  <si>
    <t>Efectivo</t>
  </si>
  <si>
    <t>Bancos/Tesorería</t>
  </si>
  <si>
    <t>Bancos/Dependencias</t>
  </si>
  <si>
    <t>Inversiones temporales</t>
  </si>
  <si>
    <t>Depósitos de fondos de terceres en garantía y/o Administración</t>
  </si>
  <si>
    <t>Total</t>
  </si>
  <si>
    <t>Derechos a recibir efectivo y equivalentes y bienes o servicios a recibir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</si>
  <si>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</si>
  <si>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</si>
  <si>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</si>
  <si>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</si>
  <si>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Prestamos otorgados a corto plazo</t>
  </si>
  <si>
    <t>Anticipo a Proveedores por Adquisición de Bienes y Prestación 
de Servicios a Corto Plazo</t>
  </si>
  <si>
    <t>Anticipo a Contratistas por Obras Públicas a Corto Plazo</t>
  </si>
  <si>
    <t>Deudores diversos a largo plazo</t>
  </si>
  <si>
    <t>Prestamos otorgados a largo plazo</t>
  </si>
  <si>
    <t>Bienes disponibles para su consumo (Inventarios)</t>
  </si>
  <si>
    <t>El poder ejecutivo del Estado, no reporta saldo en las cuentas de inventarios</t>
  </si>
  <si>
    <t>Inversiones financieras</t>
  </si>
  <si>
    <t>Títulos y valores a largo plazo</t>
  </si>
  <si>
    <t>Fideicomisos, Mandatos y Contratos análogos</t>
  </si>
  <si>
    <t>Participaciones y aportaciones de capital</t>
  </si>
  <si>
    <t>Bienes muebles, inmuebles e intangibles</t>
  </si>
  <si>
    <t>Bienes inmuebles, infraestructura y construcciones en proceso</t>
  </si>
  <si>
    <t>Bienes muebles</t>
  </si>
  <si>
    <t>Software</t>
  </si>
  <si>
    <t>Licencias</t>
  </si>
  <si>
    <t>Depreciación acumulada de bienes inmuebles</t>
  </si>
  <si>
    <t>Depreciación acumulada de bienes muebles</t>
  </si>
  <si>
    <t>Amortización acumulada de activos intangibles</t>
  </si>
  <si>
    <t>Otros activos diferidos</t>
  </si>
  <si>
    <t>Pasivo</t>
  </si>
  <si>
    <t>Cuentas por pagar a Corto Plazo</t>
  </si>
  <si>
    <t>Parcial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</si>
  <si>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</si>
  <si>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</si>
  <si>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</si>
  <si>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</si>
  <si>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Retenciones y contribuciones por pagar a corto plazo</t>
  </si>
  <si>
    <t>Otras cuentas por pagar a corto plazo</t>
  </si>
  <si>
    <t>II) Notas al Estado de Actividades</t>
  </si>
  <si>
    <t xml:space="preserve">Ingreso </t>
  </si>
  <si>
    <t>Ingresos de Gestión</t>
  </si>
  <si>
    <t>Impuestos</t>
  </si>
  <si>
    <t>Impuestos Sobre los Ingresos</t>
  </si>
  <si>
    <t>Impuestos Sobre el Patrimonio</t>
  </si>
  <si>
    <t>Impuestos Sobre la Producción, el Consumo y las Transacciones</t>
  </si>
  <si>
    <t>Impuestos Sobre Nóminas y Asimilables</t>
  </si>
  <si>
    <t>Accesorios</t>
  </si>
  <si>
    <t>Derechos</t>
  </si>
  <si>
    <t>Derechos por el Uso, Goce, Aprovechamiento o Explotación de Bienes del Dominio Público</t>
  </si>
  <si>
    <t>Derechos por Prestación de Servicios</t>
  </si>
  <si>
    <t>Productos</t>
  </si>
  <si>
    <t>Productos Derivados del Uso y Aprovechamiento de Bienes No Sujetos a Régimen de Dominio Público</t>
  </si>
  <si>
    <t>Aprovechamientos</t>
  </si>
  <si>
    <t>Multas</t>
  </si>
  <si>
    <t>Otros Aprovechamientos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</si>
  <si>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</si>
  <si>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</si>
  <si>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</si>
  <si>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</si>
  <si>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</si>
  <si>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</si>
  <si>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Transferencias, Asignaciones, Subsidios y Otras ayudas</t>
  </si>
  <si>
    <t>Transferencias Internas y Asignaciones del Sector Público</t>
  </si>
  <si>
    <t>Gastos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</si>
  <si>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</si>
  <si>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</si>
  <si>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</si>
  <si>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</si>
  <si>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</si>
  <si>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</si>
  <si>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</si>
  <si>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</si>
  <si>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</si>
  <si>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</si>
  <si>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</si>
  <si>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 xml:space="preserve">Participaciones y Aportaciones </t>
  </si>
  <si>
    <t>Intereses, Comisiones y Otros Gastos de Deuda Pública</t>
  </si>
  <si>
    <t>Intereses de la Deuda Pública</t>
  </si>
  <si>
    <t>Gastos de la Deuda Pública</t>
  </si>
  <si>
    <t>OTROS GASTOS Y PÉRDIDAS EXTRAORDINARIAS</t>
  </si>
  <si>
    <t>Estimaciones, Depreciaciones, Deterioros, Obsolescencia y Amortizaciones</t>
  </si>
  <si>
    <t>Otros Gastos</t>
  </si>
  <si>
    <t>III) Notas al Estado de Variación en la Hacienda Pública</t>
  </si>
  <si>
    <t>Hacienda Pública/Patrimonio Contribuido</t>
  </si>
  <si>
    <t>Donaciones de Capital</t>
  </si>
  <si>
    <t>Actualizaciones de la Hacienda Pública/Patrimonio</t>
  </si>
  <si>
    <t>Resultados del Ejercicio: (Ahorro/ Desahorro)</t>
  </si>
  <si>
    <t>Resultados de Ejercicios Anteriores</t>
  </si>
  <si>
    <t>Revalúos</t>
  </si>
  <si>
    <t>IV) Notas al Estado de Flujos de Efectivo</t>
  </si>
  <si>
    <t>Flujo de efectivo</t>
  </si>
  <si>
    <t>Flujo</t>
  </si>
  <si>
    <t>Bancos/Dependencias y otros</t>
  </si>
  <si>
    <t>Inversiones Temporales (Hasta 3 meses)</t>
  </si>
  <si>
    <t>Depósitos de Fondos de Terceros en Garantía y/o Administración</t>
  </si>
  <si>
    <t>Adquisición bienes muebles e inmuebles</t>
  </si>
  <si>
    <t>Bienes Inmuebles, Infraestructura y Construcciones en Proceso</t>
  </si>
  <si>
    <t>Terrenos</t>
  </si>
  <si>
    <t>Edificios No Habitacionales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</si>
  <si>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</si>
  <si>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</si>
  <si>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</si>
  <si>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</si>
  <si>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</si>
  <si>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</si>
  <si>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</si>
  <si>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</si>
  <si>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</si>
  <si>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</si>
  <si>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Intangibles</t>
  </si>
  <si>
    <t>Conciliación del flujo de efectivo</t>
  </si>
  <si>
    <t>Saldo Inicial</t>
  </si>
  <si>
    <t xml:space="preserve">Saldo Final 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</si>
  <si>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</si>
  <si>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</si>
  <si>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</si>
  <si>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</si>
  <si>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</si>
  <si>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</si>
  <si>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</si>
  <si>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</si>
  <si>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</si>
  <si>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Conciliación entre los ingresos presupuestarios y contables</t>
  </si>
  <si>
    <t>Nombre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</si>
  <si>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</si>
  <si>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</si>
  <si>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</si>
  <si>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</si>
  <si>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</si>
  <si>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</si>
  <si>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</si>
  <si>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</si>
  <si>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</si>
  <si>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</si>
  <si>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</si>
  <si>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</si>
  <si>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</si>
  <si>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</si>
  <si>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</si>
  <si>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</si>
  <si>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</si>
  <si>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Activos Biológicos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</si>
  <si>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</si>
  <si>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</si>
  <si>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</si>
  <si>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</si>
  <si>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</si>
  <si>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</si>
  <si>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</si>
  <si>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</si>
  <si>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</si>
  <si>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</si>
  <si>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</si>
  <si>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</si>
  <si>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</si>
  <si>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</si>
  <si>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</si>
  <si>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</si>
  <si>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</si>
  <si>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</si>
  <si>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</si>
  <si>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</si>
  <si>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</si>
  <si>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</si>
  <si>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</si>
  <si>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</si>
  <si>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</si>
  <si>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</si>
  <si>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</si>
  <si>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Presupuestarios</t>
  </si>
  <si>
    <t>4. Total de Gasto Contable (4 = 1 - 2 + 3)</t>
  </si>
  <si>
    <t>c) Notas de memoria (Cuentas de Orden)</t>
  </si>
  <si>
    <t>Avales y garantías</t>
  </si>
  <si>
    <t>Otros Ingresos y Beneficios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</si>
  <si>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</si>
  <si>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</si>
  <si>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</si>
  <si>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</si>
  <si>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</si>
  <si>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</si>
  <si>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</si>
  <si>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</si>
  <si>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</si>
  <si>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</si>
  <si>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</si>
  <si>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</si>
  <si>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</si>
  <si>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</si>
  <si>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CUENTAS DE ORDEN CONTABLES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</si>
  <si>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</si>
  <si>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</si>
  <si>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</si>
  <si>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</si>
  <si>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</si>
  <si>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</si>
  <si>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</si>
  <si>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</si>
  <si>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</si>
  <si>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</si>
  <si>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</si>
  <si>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</si>
  <si>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</si>
  <si>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</si>
  <si>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</si>
  <si>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</si>
  <si>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</si>
  <si>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</si>
  <si>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</si>
  <si>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</si>
  <si>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</si>
  <si>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</si>
  <si>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</si>
  <si>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</si>
  <si>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</si>
  <si>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</si>
  <si>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Compra de Divisas</t>
  </si>
  <si>
    <t>Divisas por Compra (Acreedora</t>
  </si>
  <si>
    <t>Crédito Simple Disponible 2020</t>
  </si>
  <si>
    <t>Disposición de Crédito Simple 2020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</si>
  <si>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</si>
  <si>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</si>
  <si>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</si>
  <si>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</si>
  <si>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</si>
  <si>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</si>
  <si>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</si>
  <si>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</si>
  <si>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</si>
  <si>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</si>
  <si>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</si>
  <si>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</si>
  <si>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</si>
  <si>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Deudores por Anticipos de la Tesorería a Corto Plazo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</si>
  <si>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</si>
  <si>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</si>
  <si>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</si>
  <si>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</si>
  <si>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</si>
  <si>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</si>
  <si>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</si>
  <si>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</si>
  <si>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Ingresos por Venta de Bienes y Prestación de Servicios</t>
  </si>
  <si>
    <t>31 de agosto</t>
  </si>
  <si>
    <t>Al 30 de Septiembre 2021</t>
  </si>
  <si>
    <t>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</si>
</sst>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(* #,##0_);_(* \(#,##0\);_(* &quot;-&quot;??_);_(@_)"/>
    <numFmt numFmtId="167" formatCode="#,##0.00_ ;\-#,##0.00\ "/>
    <numFmt numFmtId="168" formatCode="_(* #,##0_);_(* \(#,##0\);_(* &quot;-&quot;_);_(@_)"/>
  </numFmts>
  <fonts count="2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Garamond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/>
      <top style="hair">
        <color theme="0" tint="-0.24994659260841701"/>
      </top>
      <bottom style="double">
        <color theme="0" tint="-0.24994659260841701"/>
      </bottom>
      <diagonal/>
    </border>
  </borders>
  <cellStyleXfs count="109">
    <xf numFmtId="0" fontId="0" fillId="0" borderId="0"/>
    <xf numFmtId="43" fontId="18" fillId="0" borderId="0" applyFont="0" applyFill="0" applyBorder="0" applyAlignment="0" applyProtection="0"/>
    <xf numFmtId="0" fontId="11" fillId="0" borderId="0"/>
    <xf numFmtId="0" fontId="13" fillId="0" borderId="0"/>
    <xf numFmtId="43" fontId="11" fillId="0" borderId="0" applyFont="0" applyFill="0" applyBorder="0" applyAlignment="0" applyProtection="0"/>
    <xf numFmtId="0" fontId="17" fillId="0" borderId="0"/>
    <xf numFmtId="0" fontId="13" fillId="0" borderId="0"/>
    <xf numFmtId="0" fontId="17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2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13" fillId="0" borderId="0" xfId="2" applyFont="1" applyAlignment="1">
      <alignment vertical="center"/>
    </xf>
    <xf numFmtId="0" fontId="14" fillId="2" borderId="0" xfId="2" applyFont="1" applyFill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2" fillId="5" borderId="0" xfId="2" applyFont="1" applyFill="1" applyBorder="1" applyAlignment="1">
      <alignment horizontal="left" vertical="center"/>
    </xf>
    <xf numFmtId="0" fontId="16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2" fillId="6" borderId="0" xfId="2" applyFont="1" applyFill="1" applyAlignment="1">
      <alignment horizontal="center" vertical="center" wrapText="1"/>
    </xf>
    <xf numFmtId="0" fontId="12" fillId="6" borderId="0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3" fontId="13" fillId="0" borderId="2" xfId="3" applyNumberFormat="1" applyFont="1" applyBorder="1" applyProtection="1">
      <protection locked="0"/>
    </xf>
    <xf numFmtId="3" fontId="13" fillId="7" borderId="2" xfId="4" applyNumberFormat="1" applyFont="1" applyFill="1" applyBorder="1" applyAlignment="1">
      <alignment horizontal="right" vertical="center" wrapText="1"/>
    </xf>
    <xf numFmtId="3" fontId="13" fillId="0" borderId="0" xfId="3" applyNumberFormat="1" applyFont="1" applyProtection="1">
      <protection locked="0"/>
    </xf>
    <xf numFmtId="164" fontId="13" fillId="7" borderId="2" xfId="4" applyNumberFormat="1" applyFont="1" applyFill="1" applyBorder="1" applyAlignment="1">
      <alignment horizontal="right" vertical="center" wrapText="1"/>
    </xf>
    <xf numFmtId="0" fontId="13" fillId="0" borderId="0" xfId="2" applyFont="1" applyBorder="1" applyAlignment="1">
      <alignment vertical="center"/>
    </xf>
    <xf numFmtId="164" fontId="12" fillId="0" borderId="4" xfId="4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left" vertical="center" wrapText="1"/>
    </xf>
    <xf numFmtId="164" fontId="12" fillId="0" borderId="0" xfId="4" applyNumberFormat="1" applyFont="1" applyFill="1" applyBorder="1" applyAlignment="1">
      <alignment horizontal="right" vertical="center" wrapText="1"/>
    </xf>
    <xf numFmtId="165" fontId="13" fillId="0" borderId="0" xfId="4" applyNumberFormat="1" applyFont="1" applyBorder="1" applyAlignment="1">
      <alignment vertical="center"/>
    </xf>
    <xf numFmtId="165" fontId="13" fillId="0" borderId="0" xfId="4" applyNumberFormat="1" applyFont="1" applyAlignment="1">
      <alignment vertical="center"/>
    </xf>
    <xf numFmtId="0" fontId="16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 indent="2"/>
    </xf>
    <xf numFmtId="0" fontId="13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4" quotePrefix="1" applyNumberFormat="1" applyFont="1" applyFill="1" applyBorder="1" applyAlignment="1">
      <alignment horizontal="left" vertical="center" wrapText="1"/>
    </xf>
    <xf numFmtId="165" fontId="12" fillId="0" borderId="0" xfId="4" applyNumberFormat="1" applyFont="1" applyFill="1" applyBorder="1" applyAlignment="1">
      <alignment horizontal="right" vertical="center" wrapText="1"/>
    </xf>
    <xf numFmtId="165" fontId="16" fillId="0" borderId="0" xfId="4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164" fontId="13" fillId="0" borderId="0" xfId="2" applyNumberFormat="1" applyFont="1" applyAlignment="1">
      <alignment vertical="center"/>
    </xf>
    <xf numFmtId="0" fontId="12" fillId="0" borderId="0" xfId="6" applyFont="1" applyFill="1" applyBorder="1" applyAlignment="1">
      <alignment horizontal="left" vertical="center" wrapText="1"/>
    </xf>
    <xf numFmtId="3" fontId="13" fillId="7" borderId="2" xfId="3" applyNumberFormat="1" applyFont="1" applyFill="1" applyBorder="1" applyProtection="1">
      <protection locked="0"/>
    </xf>
    <xf numFmtId="0" fontId="13" fillId="0" borderId="2" xfId="2" applyFont="1" applyBorder="1" applyAlignment="1">
      <alignment horizontal="left" vertical="center"/>
    </xf>
    <xf numFmtId="166" fontId="12" fillId="0" borderId="0" xfId="4" applyNumberFormat="1" applyFont="1" applyFill="1" applyBorder="1" applyAlignment="1">
      <alignment horizontal="right" vertical="center" wrapText="1"/>
    </xf>
    <xf numFmtId="167" fontId="13" fillId="0" borderId="0" xfId="2" applyNumberFormat="1" applyFont="1" applyAlignment="1">
      <alignment vertical="center"/>
    </xf>
    <xf numFmtId="0" fontId="12" fillId="5" borderId="0" xfId="2" applyFont="1" applyFill="1" applyBorder="1" applyAlignment="1">
      <alignment vertical="center"/>
    </xf>
    <xf numFmtId="0" fontId="12" fillId="6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3" fontId="13" fillId="0" borderId="2" xfId="4" applyNumberFormat="1" applyFont="1" applyBorder="1" applyAlignment="1">
      <alignment horizontal="center" vertical="center"/>
    </xf>
    <xf numFmtId="3" fontId="12" fillId="0" borderId="2" xfId="4" applyNumberFormat="1" applyFont="1" applyFill="1" applyBorder="1" applyAlignment="1">
      <alignment horizontal="right" vertical="center" wrapText="1"/>
    </xf>
    <xf numFmtId="0" fontId="13" fillId="0" borderId="2" xfId="2" applyFont="1" applyBorder="1" applyAlignment="1">
      <alignment vertical="center"/>
    </xf>
    <xf numFmtId="3" fontId="13" fillId="0" borderId="2" xfId="4" applyNumberFormat="1" applyFont="1" applyFill="1" applyBorder="1" applyAlignment="1">
      <alignment horizontal="right" vertical="center" wrapText="1"/>
    </xf>
    <xf numFmtId="165" fontId="13" fillId="0" borderId="2" xfId="4" applyNumberFormat="1" applyFont="1" applyBorder="1" applyAlignment="1">
      <alignment vertical="center"/>
    </xf>
    <xf numFmtId="0" fontId="13" fillId="0" borderId="2" xfId="2" applyFont="1" applyBorder="1" applyAlignment="1">
      <alignment horizontal="center" vertical="center" wrapText="1"/>
    </xf>
    <xf numFmtId="3" fontId="13" fillId="0" borderId="0" xfId="2" applyNumberFormat="1" applyFont="1" applyAlignment="1">
      <alignment vertical="center"/>
    </xf>
    <xf numFmtId="3" fontId="12" fillId="0" borderId="6" xfId="4" applyNumberFormat="1" applyFont="1" applyFill="1" applyBorder="1" applyAlignment="1">
      <alignment horizontal="right" vertical="center" wrapText="1"/>
    </xf>
    <xf numFmtId="3" fontId="13" fillId="0" borderId="2" xfId="4" applyNumberFormat="1" applyFont="1" applyBorder="1" applyAlignment="1">
      <alignment vertical="center"/>
    </xf>
    <xf numFmtId="3" fontId="12" fillId="0" borderId="2" xfId="4" applyNumberFormat="1" applyFont="1" applyBorder="1" applyAlignment="1">
      <alignment horizontal="right" vertical="center"/>
    </xf>
    <xf numFmtId="3" fontId="12" fillId="0" borderId="2" xfId="2" applyNumberFormat="1" applyFont="1" applyBorder="1" applyAlignment="1">
      <alignment vertical="center"/>
    </xf>
    <xf numFmtId="166" fontId="12" fillId="0" borderId="2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Fill="1" applyBorder="1" applyAlignment="1">
      <alignment horizontal="right" vertical="center" wrapText="1"/>
    </xf>
    <xf numFmtId="168" fontId="12" fillId="0" borderId="0" xfId="4" applyNumberFormat="1" applyFont="1" applyFill="1" applyAlignment="1">
      <alignment vertical="center"/>
    </xf>
    <xf numFmtId="0" fontId="13" fillId="0" borderId="2" xfId="2" applyNumberFormat="1" applyFont="1" applyBorder="1" applyAlignment="1">
      <alignment horizontal="center" vertical="center"/>
    </xf>
    <xf numFmtId="3" fontId="13" fillId="0" borderId="2" xfId="2" applyNumberFormat="1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2" xfId="2" applyFont="1" applyBorder="1" applyAlignment="1">
      <alignment horizontal="left" vertical="center"/>
    </xf>
    <xf numFmtId="4" fontId="12" fillId="0" borderId="2" xfId="2" applyNumberFormat="1" applyFont="1" applyBorder="1" applyAlignment="1">
      <alignment vertical="center"/>
    </xf>
    <xf numFmtId="165" fontId="12" fillId="0" borderId="0" xfId="4" applyNumberFormat="1" applyFont="1" applyAlignment="1">
      <alignment vertical="center"/>
    </xf>
    <xf numFmtId="0" fontId="12" fillId="6" borderId="0" xfId="2" applyFont="1" applyFill="1" applyAlignment="1">
      <alignment vertical="center"/>
    </xf>
    <xf numFmtId="0" fontId="12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165" fontId="13" fillId="0" borderId="7" xfId="4" applyNumberFormat="1" applyFont="1" applyBorder="1" applyAlignment="1">
      <alignment vertical="center"/>
    </xf>
    <xf numFmtId="164" fontId="12" fillId="7" borderId="7" xfId="4" applyNumberFormat="1" applyFont="1" applyFill="1" applyBorder="1" applyAlignment="1">
      <alignment horizontal="right" vertical="center" wrapText="1"/>
    </xf>
    <xf numFmtId="0" fontId="13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4" fontId="13" fillId="0" borderId="0" xfId="3" applyNumberFormat="1" applyFont="1" applyProtection="1">
      <protection locked="0"/>
    </xf>
    <xf numFmtId="164" fontId="13" fillId="7" borderId="7" xfId="4" applyNumberFormat="1" applyFont="1" applyFill="1" applyBorder="1" applyAlignment="1">
      <alignment horizontal="right" vertical="center" wrapText="1"/>
    </xf>
    <xf numFmtId="0" fontId="12" fillId="0" borderId="8" xfId="2" applyFont="1" applyBorder="1" applyAlignment="1">
      <alignment vertical="center"/>
    </xf>
    <xf numFmtId="43" fontId="12" fillId="6" borderId="0" xfId="4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left" vertical="center"/>
    </xf>
    <xf numFmtId="0" fontId="12" fillId="0" borderId="2" xfId="2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/>
    </xf>
    <xf numFmtId="164" fontId="12" fillId="0" borderId="2" xfId="4" applyNumberFormat="1" applyFont="1" applyFill="1" applyBorder="1" applyAlignment="1">
      <alignment horizontal="right" vertical="center"/>
    </xf>
    <xf numFmtId="0" fontId="13" fillId="0" borderId="0" xfId="2" applyFont="1" applyFill="1" applyAlignment="1">
      <alignment horizontal="center" vertical="center"/>
    </xf>
    <xf numFmtId="0" fontId="13" fillId="0" borderId="2" xfId="2" applyFont="1" applyFill="1" applyBorder="1" applyAlignment="1">
      <alignment horizontal="left" vertical="center"/>
    </xf>
    <xf numFmtId="164" fontId="13" fillId="0" borderId="2" xfId="4" applyNumberFormat="1" applyFont="1" applyFill="1" applyBorder="1" applyAlignment="1">
      <alignment horizontal="right" vertical="center"/>
    </xf>
    <xf numFmtId="0" fontId="13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left" vertical="center"/>
    </xf>
    <xf numFmtId="164" fontId="12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vertical="center"/>
    </xf>
    <xf numFmtId="165" fontId="13" fillId="0" borderId="2" xfId="4" applyNumberFormat="1" applyFont="1" applyFill="1" applyBorder="1" applyAlignment="1">
      <alignment horizontal="right" vertical="center"/>
    </xf>
    <xf numFmtId="1" fontId="19" fillId="0" borderId="2" xfId="4" applyNumberFormat="1" applyFont="1" applyFill="1" applyBorder="1" applyAlignment="1">
      <alignment horizontal="right" vertical="center" wrapText="1" indent="1"/>
    </xf>
    <xf numFmtId="1" fontId="12" fillId="0" borderId="2" xfId="4" applyNumberFormat="1" applyFont="1" applyFill="1" applyBorder="1" applyAlignment="1">
      <alignment horizontal="right" vertical="center"/>
    </xf>
    <xf numFmtId="49" fontId="13" fillId="0" borderId="2" xfId="8" applyNumberFormat="1" applyFont="1" applyFill="1" applyBorder="1" applyAlignment="1">
      <alignment horizontal="center"/>
    </xf>
    <xf numFmtId="0" fontId="13" fillId="0" borderId="2" xfId="8" applyFont="1" applyFill="1" applyBorder="1" applyAlignment="1">
      <alignment vertical="center"/>
    </xf>
    <xf numFmtId="1" fontId="20" fillId="0" borderId="2" xfId="4" applyNumberFormat="1" applyFont="1" applyFill="1" applyBorder="1" applyAlignment="1">
      <alignment horizontal="right"/>
    </xf>
    <xf numFmtId="1" fontId="13" fillId="0" borderId="2" xfId="4" applyNumberFormat="1" applyFont="1" applyFill="1" applyBorder="1" applyAlignment="1">
      <alignment horizontal="right" vertical="center"/>
    </xf>
    <xf numFmtId="0" fontId="12" fillId="0" borderId="2" xfId="8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horizontal="right" vertical="center" wrapText="1" indent="1"/>
    </xf>
    <xf numFmtId="0" fontId="13" fillId="0" borderId="2" xfId="8" applyNumberFormat="1" applyFont="1" applyFill="1" applyBorder="1" applyAlignment="1">
      <alignment horizontal="center" vertical="center"/>
    </xf>
    <xf numFmtId="1" fontId="13" fillId="0" borderId="5" xfId="4" applyNumberFormat="1" applyFont="1" applyFill="1" applyBorder="1" applyAlignment="1">
      <alignment horizontal="right" vertical="center"/>
    </xf>
    <xf numFmtId="165" fontId="13" fillId="0" borderId="0" xfId="4" applyNumberFormat="1" applyFont="1" applyFill="1" applyAlignment="1">
      <alignment vertical="center"/>
    </xf>
    <xf numFmtId="3" fontId="13" fillId="0" borderId="2" xfId="3" applyNumberFormat="1" applyFont="1" applyFill="1" applyBorder="1" applyProtection="1">
      <protection locked="0"/>
    </xf>
    <xf numFmtId="3" fontId="13" fillId="7" borderId="2" xfId="2" applyNumberFormat="1" applyFont="1" applyFill="1" applyBorder="1" applyAlignment="1">
      <alignment vertical="center"/>
    </xf>
    <xf numFmtId="3" fontId="13" fillId="7" borderId="0" xfId="3" applyNumberFormat="1" applyFont="1" applyFill="1" applyProtection="1">
      <protection locked="0"/>
    </xf>
    <xf numFmtId="3" fontId="13" fillId="0" borderId="3" xfId="4" applyNumberFormat="1" applyFont="1" applyFill="1" applyBorder="1" applyAlignment="1">
      <alignment horizontal="right" vertical="center" wrapText="1"/>
    </xf>
    <xf numFmtId="3" fontId="13" fillId="0" borderId="1" xfId="3" applyNumberFormat="1" applyFont="1" applyFill="1" applyBorder="1" applyProtection="1">
      <protection locked="0"/>
    </xf>
    <xf numFmtId="164" fontId="13" fillId="0" borderId="2" xfId="4" applyNumberFormat="1" applyFont="1" applyFill="1" applyBorder="1" applyAlignment="1">
      <alignment horizontal="right" vertical="center" wrapText="1"/>
    </xf>
    <xf numFmtId="3" fontId="13" fillId="0" borderId="0" xfId="5" applyNumberFormat="1" applyFont="1" applyFill="1"/>
    <xf numFmtId="3" fontId="12" fillId="0" borderId="2" xfId="4" applyNumberFormat="1" applyFont="1" applyFill="1" applyBorder="1" applyAlignment="1">
      <alignment vertical="center"/>
    </xf>
    <xf numFmtId="3" fontId="13" fillId="0" borderId="2" xfId="5" applyNumberFormat="1" applyFont="1" applyFill="1" applyBorder="1"/>
    <xf numFmtId="165" fontId="12" fillId="0" borderId="2" xfId="4" applyNumberFormat="1" applyFont="1" applyFill="1" applyBorder="1" applyAlignment="1">
      <alignment vertical="center"/>
    </xf>
    <xf numFmtId="0" fontId="12" fillId="6" borderId="1" xfId="2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left" vertical="center"/>
    </xf>
    <xf numFmtId="3" fontId="13" fillId="7" borderId="0" xfId="5" applyNumberFormat="1" applyFont="1" applyFill="1"/>
    <xf numFmtId="3" fontId="13" fillId="7" borderId="2" xfId="5" applyNumberFormat="1" applyFont="1" applyFill="1" applyBorder="1"/>
    <xf numFmtId="3" fontId="13" fillId="0" borderId="2" xfId="7" applyNumberFormat="1" applyFont="1" applyFill="1" applyBorder="1"/>
    <xf numFmtId="3" fontId="13" fillId="0" borderId="0" xfId="7" applyNumberFormat="1" applyFont="1" applyFill="1"/>
    <xf numFmtId="3" fontId="13" fillId="7" borderId="0" xfId="7" applyNumberFormat="1" applyFont="1" applyFill="1"/>
    <xf numFmtId="3" fontId="13" fillId="0" borderId="0" xfId="7" applyNumberFormat="1" applyFont="1"/>
    <xf numFmtId="3" fontId="12" fillId="0" borderId="2" xfId="8" applyNumberFormat="1" applyFont="1" applyFill="1" applyBorder="1" applyAlignment="1">
      <alignment horizontal="right" vertical="center" wrapText="1" indent="1"/>
    </xf>
    <xf numFmtId="3" fontId="12" fillId="0" borderId="10" xfId="1" applyNumberFormat="1" applyFont="1" applyFill="1" applyBorder="1" applyAlignment="1">
      <alignment horizontal="right" vertical="center" wrapText="1" indent="1"/>
    </xf>
    <xf numFmtId="3" fontId="12" fillId="0" borderId="2" xfId="8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vertical="center"/>
    </xf>
    <xf numFmtId="165" fontId="13" fillId="0" borderId="0" xfId="1" applyNumberFormat="1" applyFont="1" applyAlignment="1">
      <alignment vertical="center"/>
    </xf>
    <xf numFmtId="0" fontId="12" fillId="6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9" fillId="0" borderId="11" xfId="16" applyFont="1" applyFill="1" applyBorder="1" applyAlignment="1">
      <alignment horizontal="center"/>
    </xf>
    <xf numFmtId="0" fontId="12" fillId="0" borderId="11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right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right" vertical="center" wrapText="1"/>
    </xf>
    <xf numFmtId="0" fontId="12" fillId="0" borderId="5" xfId="2" applyFont="1" applyFill="1" applyBorder="1" applyAlignment="1">
      <alignment horizontal="center" vertical="center" wrapText="1"/>
    </xf>
    <xf numFmtId="3" fontId="12" fillId="0" borderId="4" xfId="2" applyNumberFormat="1" applyFont="1" applyBorder="1" applyAlignment="1">
      <alignment vertical="center"/>
    </xf>
    <xf numFmtId="165" fontId="12" fillId="0" borderId="4" xfId="4" applyNumberFormat="1" applyFont="1" applyBorder="1" applyAlignment="1">
      <alignment vertical="center"/>
    </xf>
    <xf numFmtId="164" fontId="12" fillId="0" borderId="0" xfId="4" applyNumberFormat="1" applyFont="1" applyAlignment="1">
      <alignment horizontal="right" vertical="center"/>
    </xf>
    <xf numFmtId="0" fontId="12" fillId="0" borderId="3" xfId="2" applyFont="1" applyFill="1" applyBorder="1" applyAlignment="1">
      <alignment horizontal="left" vertical="center"/>
    </xf>
    <xf numFmtId="0" fontId="12" fillId="0" borderId="3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/>
    </xf>
    <xf numFmtId="164" fontId="12" fillId="0" borderId="3" xfId="4" applyNumberFormat="1" applyFont="1" applyFill="1" applyBorder="1" applyAlignment="1">
      <alignment horizontal="right" vertical="center"/>
    </xf>
    <xf numFmtId="3" fontId="12" fillId="0" borderId="4" xfId="4" applyNumberFormat="1" applyFont="1" applyFill="1" applyBorder="1" applyAlignment="1">
      <alignment horizontal="right" vertical="center"/>
    </xf>
    <xf numFmtId="0" fontId="19" fillId="0" borderId="3" xfId="8" applyFont="1" applyFill="1" applyBorder="1" applyAlignment="1">
      <alignment vertical="center"/>
    </xf>
    <xf numFmtId="165" fontId="13" fillId="0" borderId="3" xfId="4" applyNumberFormat="1" applyFont="1" applyFill="1" applyBorder="1" applyAlignment="1">
      <alignment horizontal="right" vertical="center"/>
    </xf>
    <xf numFmtId="165" fontId="13" fillId="0" borderId="0" xfId="4" applyNumberFormat="1" applyFont="1" applyFill="1" applyBorder="1" applyAlignment="1">
      <alignment vertical="center"/>
    </xf>
    <xf numFmtId="3" fontId="12" fillId="0" borderId="12" xfId="1" applyNumberFormat="1" applyFont="1" applyFill="1" applyBorder="1" applyAlignment="1">
      <alignment horizontal="right" vertical="center"/>
    </xf>
    <xf numFmtId="3" fontId="13" fillId="0" borderId="2" xfId="5" applyNumberFormat="1" applyFont="1" applyBorder="1"/>
    <xf numFmtId="0" fontId="22" fillId="0" borderId="0" xfId="2" applyFont="1" applyAlignment="1">
      <alignment vertical="center"/>
    </xf>
    <xf numFmtId="0" fontId="13" fillId="0" borderId="3" xfId="2" applyFont="1" applyBorder="1" applyAlignment="1">
      <alignment vertical="center"/>
    </xf>
    <xf numFmtId="165" fontId="13" fillId="0" borderId="3" xfId="4" applyNumberFormat="1" applyFont="1" applyBorder="1" applyAlignment="1">
      <alignment vertical="center"/>
    </xf>
    <xf numFmtId="3" fontId="13" fillId="0" borderId="0" xfId="4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165" fontId="12" fillId="0" borderId="3" xfId="4" applyNumberFormat="1" applyFont="1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164" fontId="12" fillId="0" borderId="4" xfId="1" applyNumberFormat="1" applyFont="1" applyBorder="1" applyAlignment="1">
      <alignment vertical="center"/>
    </xf>
    <xf numFmtId="3" fontId="13" fillId="0" borderId="3" xfId="4" applyNumberFormat="1" applyFont="1" applyFill="1" applyBorder="1" applyAlignment="1">
      <alignment horizontal="right" wrapText="1"/>
    </xf>
    <xf numFmtId="3" fontId="12" fillId="0" borderId="3" xfId="4" applyNumberFormat="1" applyFont="1" applyFill="1" applyBorder="1" applyAlignment="1">
      <alignment horizontal="right" vertical="center" wrapText="1"/>
    </xf>
    <xf numFmtId="3" fontId="12" fillId="0" borderId="9" xfId="8" applyNumberFormat="1" applyFont="1" applyFill="1" applyBorder="1" applyAlignment="1">
      <alignment horizontal="right" vertical="center"/>
    </xf>
    <xf numFmtId="0" fontId="13" fillId="0" borderId="5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165" fontId="12" fillId="0" borderId="14" xfId="4" applyNumberFormat="1" applyFont="1" applyBorder="1" applyAlignment="1">
      <alignment vertical="center"/>
    </xf>
    <xf numFmtId="3" fontId="13" fillId="0" borderId="5" xfId="4" applyNumberFormat="1" applyFont="1" applyFill="1" applyBorder="1" applyAlignment="1">
      <alignment horizontal="right" vertical="center"/>
    </xf>
    <xf numFmtId="164" fontId="12" fillId="7" borderId="2" xfId="4" applyNumberFormat="1" applyFont="1" applyFill="1" applyBorder="1" applyAlignment="1">
      <alignment horizontal="right" vertical="center" wrapText="1"/>
    </xf>
    <xf numFmtId="0" fontId="12" fillId="6" borderId="1" xfId="2" applyFont="1" applyFill="1" applyBorder="1" applyAlignment="1">
      <alignment horizontal="center" vertical="center"/>
    </xf>
    <xf numFmtId="0" fontId="12" fillId="0" borderId="3" xfId="2" applyFont="1" applyBorder="1" applyAlignment="1">
      <alignment horizontal="left" vertical="center"/>
    </xf>
    <xf numFmtId="0" fontId="12" fillId="3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2" fillId="5" borderId="0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justify"/>
    </xf>
    <xf numFmtId="0" fontId="12" fillId="5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center" wrapText="1"/>
    </xf>
  </cellXfs>
  <cellStyles count="109">
    <cellStyle name="Millares" xfId="1" builtinId="3"/>
    <cellStyle name="Millares 2" xfId="9"/>
    <cellStyle name="Millares 2 10" xfId="83"/>
    <cellStyle name="Millares 2 11" xfId="90"/>
    <cellStyle name="Millares 2 12" xfId="100"/>
    <cellStyle name="Millares 2 2" xfId="21"/>
    <cellStyle name="Millares 2 2 2" xfId="31"/>
    <cellStyle name="Millares 2 2 3" xfId="41"/>
    <cellStyle name="Millares 2 2 4" xfId="51"/>
    <cellStyle name="Millares 2 2 5" xfId="61"/>
    <cellStyle name="Millares 2 2 6" xfId="71"/>
    <cellStyle name="Millares 2 2 7" xfId="81"/>
    <cellStyle name="Millares 2 2 8" xfId="98"/>
    <cellStyle name="Millares 2 2 9" xfId="108"/>
    <cellStyle name="Millares 2 3" xfId="23"/>
    <cellStyle name="Millares 2 4" xfId="4"/>
    <cellStyle name="Millares 2 5" xfId="33"/>
    <cellStyle name="Millares 2 6" xfId="43"/>
    <cellStyle name="Millares 2 7" xfId="53"/>
    <cellStyle name="Millares 2 8" xfId="63"/>
    <cellStyle name="Millares 2 9" xfId="73"/>
    <cellStyle name="Normal" xfId="0" builtinId="0"/>
    <cellStyle name="Normal 10" xfId="52"/>
    <cellStyle name="Normal 11" xfId="62"/>
    <cellStyle name="Normal 12" xfId="72"/>
    <cellStyle name="Normal 13" xfId="82"/>
    <cellStyle name="Normal 14" xfId="89"/>
    <cellStyle name="Normal 15" xfId="99"/>
    <cellStyle name="Normal 2" xfId="10"/>
    <cellStyle name="Normal 2 10" xfId="84"/>
    <cellStyle name="Normal 2 11" xfId="91"/>
    <cellStyle name="Normal 2 12" xfId="101"/>
    <cellStyle name="Normal 2 2" xfId="6"/>
    <cellStyle name="Normal 2 3" xfId="16"/>
    <cellStyle name="Normal 2 3 2" xfId="3"/>
    <cellStyle name="Normal 2 3 3" xfId="7"/>
    <cellStyle name="Normal 2 4" xfId="24"/>
    <cellStyle name="Normal 2 5" xfId="34"/>
    <cellStyle name="Normal 2 6" xfId="44"/>
    <cellStyle name="Normal 2 7" xfId="54"/>
    <cellStyle name="Normal 2 8" xfId="64"/>
    <cellStyle name="Normal 2 9" xfId="74"/>
    <cellStyle name="Normal 3" xfId="15"/>
    <cellStyle name="Normal 3 2" xfId="17"/>
    <cellStyle name="Normal 3 2 10" xfId="95"/>
    <cellStyle name="Normal 3 2 11" xfId="105"/>
    <cellStyle name="Normal 3 2 2" xfId="19"/>
    <cellStyle name="Normal 3 2 2 10" xfId="106"/>
    <cellStyle name="Normal 3 2 2 2" xfId="8"/>
    <cellStyle name="Normal 3 2 2 3" xfId="29"/>
    <cellStyle name="Normal 3 2 2 4" xfId="39"/>
    <cellStyle name="Normal 3 2 2 5" xfId="49"/>
    <cellStyle name="Normal 3 2 2 6" xfId="59"/>
    <cellStyle name="Normal 3 2 2 7" xfId="69"/>
    <cellStyle name="Normal 3 2 2 8" xfId="79"/>
    <cellStyle name="Normal 3 2 2 9" xfId="96"/>
    <cellStyle name="Normal 3 2 3" xfId="28"/>
    <cellStyle name="Normal 3 2 4" xfId="38"/>
    <cellStyle name="Normal 3 2 5" xfId="48"/>
    <cellStyle name="Normal 3 2 6" xfId="58"/>
    <cellStyle name="Normal 3 2 7" xfId="68"/>
    <cellStyle name="Normal 3 2 8" xfId="78"/>
    <cellStyle name="Normal 3 2 9" xfId="88"/>
    <cellStyle name="Normal 3 3" xfId="18"/>
    <cellStyle name="Normal 3 3 2" xfId="5"/>
    <cellStyle name="Normal 4" xfId="11"/>
    <cellStyle name="Normal 5" xfId="12"/>
    <cellStyle name="Normal 5 10" xfId="102"/>
    <cellStyle name="Normal 5 2" xfId="25"/>
    <cellStyle name="Normal 5 3" xfId="35"/>
    <cellStyle name="Normal 5 4" xfId="45"/>
    <cellStyle name="Normal 5 5" xfId="55"/>
    <cellStyle name="Normal 5 6" xfId="65"/>
    <cellStyle name="Normal 5 7" xfId="75"/>
    <cellStyle name="Normal 5 8" xfId="85"/>
    <cellStyle name="Normal 5 9" xfId="92"/>
    <cellStyle name="Normal 56" xfId="13"/>
    <cellStyle name="Normal 56 10" xfId="103"/>
    <cellStyle name="Normal 56 2" xfId="26"/>
    <cellStyle name="Normal 56 3" xfId="36"/>
    <cellStyle name="Normal 56 4" xfId="46"/>
    <cellStyle name="Normal 56 5" xfId="56"/>
    <cellStyle name="Normal 56 6" xfId="66"/>
    <cellStyle name="Normal 56 7" xfId="76"/>
    <cellStyle name="Normal 56 8" xfId="86"/>
    <cellStyle name="Normal 56 9" xfId="93"/>
    <cellStyle name="Normal 6" xfId="22"/>
    <cellStyle name="Normal 7" xfId="2"/>
    <cellStyle name="Normal 8" xfId="32"/>
    <cellStyle name="Normal 9" xfId="42"/>
    <cellStyle name="Porcentaje 10" xfId="97"/>
    <cellStyle name="Porcentaje 11" xfId="107"/>
    <cellStyle name="Porcentaje 2" xfId="14"/>
    <cellStyle name="Porcentaje 2 10" xfId="104"/>
    <cellStyle name="Porcentaje 2 2" xfId="27"/>
    <cellStyle name="Porcentaje 2 3" xfId="37"/>
    <cellStyle name="Porcentaje 2 4" xfId="47"/>
    <cellStyle name="Porcentaje 2 5" xfId="57"/>
    <cellStyle name="Porcentaje 2 6" xfId="67"/>
    <cellStyle name="Porcentaje 2 7" xfId="77"/>
    <cellStyle name="Porcentaje 2 8" xfId="87"/>
    <cellStyle name="Porcentaje 2 9" xfId="94"/>
    <cellStyle name="Porcentaje 3" xfId="20"/>
    <cellStyle name="Porcentaje 4" xfId="30"/>
    <cellStyle name="Porcentaje 5" xfId="40"/>
    <cellStyle name="Porcentaje 6" xfId="50"/>
    <cellStyle name="Porcentaje 7" xfId="60"/>
    <cellStyle name="Porcentaje 8" xfId="70"/>
    <cellStyle name="Porcentaje 9" xfId="8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688979</xdr:colOff>
      <xdr:row>316</xdr:row>
      <xdr:rowOff>29634</xdr:rowOff>
    </xdr:from>
    <xdr:to>
      <xdr:col>6</xdr:col>
      <xdr:colOff>2306112</xdr:colOff>
      <xdr:row>320</xdr:row>
      <xdr:rowOff>119593</xdr:rowOff>
    </xdr:to>
    <xdr:sp macro="" textlink="">
      <xdr:nvSpPr>
        <xdr:cNvPr id="2" name="CuadroTexto 1"/>
        <xdr:cNvSpPr txBox="1"/>
      </xdr:nvSpPr>
      <xdr:spPr>
        <a:xfrm>
          <a:off x="1489079" y="58665534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6</xdr:col>
      <xdr:colOff>3076574</xdr:colOff>
      <xdr:row>316</xdr:row>
      <xdr:rowOff>25403</xdr:rowOff>
    </xdr:from>
    <xdr:to>
      <xdr:col>8</xdr:col>
      <xdr:colOff>35983</xdr:colOff>
      <xdr:row>320</xdr:row>
      <xdr:rowOff>11707</xdr:rowOff>
    </xdr:to>
    <xdr:sp macro="" textlink="">
      <xdr:nvSpPr>
        <xdr:cNvPr id="3" name="CuadroTexto 2"/>
        <xdr:cNvSpPr txBox="1"/>
      </xdr:nvSpPr>
      <xdr:spPr>
        <a:xfrm>
          <a:off x="5095874" y="58661303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13"/>
  <sheetViews>
    <sheetView showGridLines="0" tabSelected="1" topLeftCell="B1" zoomScaleNormal="100" workbookViewId="0">
      <selection activeCell="I19" sqref="I19"/>
    </sheetView>
  </sheetViews>
  <sheetFormatPr baseColWidth="10" defaultRowHeight="14.25" customHeight="1" x14ac:dyDescent="0.2"/>
  <cols>
    <col min="1" max="1" width="3.6640625" style="1" customWidth="1"/>
    <col min="2" max="2" width="3" style="1" customWidth="1"/>
    <col min="3" max="3" width="3" style="9" customWidth="1"/>
    <col min="4" max="4" width="4.33203125" style="9" customWidth="1"/>
    <col min="5" max="5" width="15.5" style="9" customWidth="1"/>
    <col min="6" max="6" width="5.83203125" style="9" customWidth="1"/>
    <col min="7" max="7" width="75.5" style="23" customWidth="1"/>
    <col min="8" max="9" width="23.1640625" style="23" customWidth="1"/>
    <col min="10" max="10" width="23.1640625" style="1" hidden="1" customWidth="1"/>
    <col min="11" max="11" width="2.83203125" style="1" customWidth="1"/>
    <col min="12" max="12" width="34" style="1" customWidth="1"/>
    <col min="13" max="16384" width="12" style="1"/>
  </cols>
  <sheetData>
    <row r="1" spans="1:10" ht="14.2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4.25" customHeight="1" x14ac:dyDescent="0.2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4.25" customHeight="1" x14ac:dyDescent="0.2">
      <c r="A3" s="180" t="s">
        <v>255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4.25" customHeight="1" x14ac:dyDescent="0.2">
      <c r="A4" s="181" t="s">
        <v>2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ht="14.25" customHeight="1" x14ac:dyDescent="0.2">
      <c r="A5" s="2" t="s">
        <v>3</v>
      </c>
      <c r="B5" s="3"/>
      <c r="C5" s="4"/>
      <c r="D5" s="4"/>
      <c r="E5" s="5"/>
      <c r="F5" s="5"/>
      <c r="G5" s="5"/>
      <c r="H5" s="5"/>
      <c r="I5" s="5"/>
      <c r="J5" s="3"/>
    </row>
    <row r="6" spans="1:10" ht="14.25" customHeight="1" x14ac:dyDescent="0.2">
      <c r="B6" s="172" t="s">
        <v>4</v>
      </c>
      <c r="C6" s="172"/>
      <c r="D6" s="172"/>
      <c r="E6" s="172"/>
      <c r="F6" s="172"/>
      <c r="G6" s="172"/>
      <c r="H6" s="172"/>
      <c r="I6" s="172"/>
      <c r="J6" s="172"/>
    </row>
    <row r="7" spans="1:10" ht="14.25" customHeight="1" x14ac:dyDescent="0.2">
      <c r="C7" s="174" t="s">
        <v>5</v>
      </c>
      <c r="D7" s="174"/>
      <c r="E7" s="174"/>
      <c r="F7" s="174"/>
      <c r="G7" s="174"/>
      <c r="H7" s="174"/>
      <c r="I7" s="174"/>
      <c r="J7" s="174"/>
    </row>
    <row r="8" spans="1:10" s="6" customFormat="1" ht="14.25" customHeight="1" x14ac:dyDescent="0.2">
      <c r="D8" s="7" t="s">
        <v>6</v>
      </c>
      <c r="E8" s="7"/>
      <c r="F8" s="7"/>
      <c r="G8" s="7"/>
      <c r="H8" s="7"/>
      <c r="I8" s="116"/>
      <c r="J8" s="7"/>
    </row>
    <row r="9" spans="1:10" ht="14.25" customHeight="1" x14ac:dyDescent="0.2">
      <c r="A9" s="8">
        <v>1</v>
      </c>
      <c r="E9" s="10" t="s">
        <v>7</v>
      </c>
      <c r="F9" s="170" t="s">
        <v>8</v>
      </c>
      <c r="G9" s="170"/>
      <c r="H9" s="170"/>
      <c r="I9" s="11" t="s">
        <v>9</v>
      </c>
    </row>
    <row r="10" spans="1:10" ht="14.25" customHeight="1" x14ac:dyDescent="0.2">
      <c r="C10" s="1"/>
      <c r="D10" s="1"/>
      <c r="E10" s="12">
        <v>1111</v>
      </c>
      <c r="F10" s="175" t="s">
        <v>10</v>
      </c>
      <c r="G10" s="175"/>
      <c r="H10" s="175"/>
      <c r="I10" s="13">
        <v>0</v>
      </c>
    </row>
    <row r="11" spans="1:10" ht="14.25" customHeight="1" x14ac:dyDescent="0.2">
      <c r="C11" s="1"/>
      <c r="D11" s="1"/>
      <c r="E11" s="12">
        <v>1112</v>
      </c>
      <c r="F11" s="175" t="s">
        <v>11</v>
      </c>
      <c r="G11" s="175"/>
      <c r="H11" s="175"/>
      <c r="I11" s="36">
        <v>43363606.43</v>
      </c>
    </row>
    <row r="12" spans="1:10" ht="14.25" customHeight="1" x14ac:dyDescent="0.2">
      <c r="C12" s="1"/>
      <c r="D12" s="1"/>
      <c r="E12" s="12">
        <v>1113</v>
      </c>
      <c r="F12" s="175" t="s">
        <v>12</v>
      </c>
      <c r="G12" s="175"/>
      <c r="H12" s="175"/>
      <c r="I12" s="14">
        <v>0</v>
      </c>
    </row>
    <row r="13" spans="1:10" ht="14.25" customHeight="1" x14ac:dyDescent="0.2">
      <c r="C13" s="1"/>
      <c r="D13" s="1"/>
      <c r="E13" s="12">
        <v>1114</v>
      </c>
      <c r="F13" s="175" t="s">
        <v>13</v>
      </c>
      <c r="G13" s="175"/>
      <c r="H13" s="175"/>
      <c r="I13" s="107">
        <v>7899100.9699999997</v>
      </c>
    </row>
    <row r="14" spans="1:10" ht="14.25" customHeight="1" x14ac:dyDescent="0.2">
      <c r="C14" s="1"/>
      <c r="D14" s="1"/>
      <c r="E14" s="12">
        <v>1116</v>
      </c>
      <c r="F14" s="175" t="s">
        <v>14</v>
      </c>
      <c r="G14" s="175"/>
      <c r="H14" s="175"/>
      <c r="I14" s="16">
        <v>0</v>
      </c>
    </row>
    <row r="15" spans="1:10" s="17" customFormat="1" ht="14.25" customHeight="1" thickBot="1" x14ac:dyDescent="0.25">
      <c r="C15" s="1"/>
      <c r="D15" s="1"/>
      <c r="E15" s="1"/>
      <c r="F15" s="171" t="s">
        <v>15</v>
      </c>
      <c r="G15" s="171"/>
      <c r="H15" s="171"/>
      <c r="I15" s="18">
        <f>SUM(I10:I14)</f>
        <v>51262707.399999999</v>
      </c>
    </row>
    <row r="16" spans="1:10" s="17" customFormat="1" ht="14.25" customHeight="1" thickTop="1" x14ac:dyDescent="0.2">
      <c r="C16" s="1"/>
      <c r="D16" s="1"/>
      <c r="E16" s="19"/>
      <c r="F16" s="20"/>
      <c r="G16" s="21"/>
      <c r="H16" s="22"/>
      <c r="I16" s="23"/>
    </row>
    <row r="17" spans="1:10" s="17" customFormat="1" ht="14.25" customHeight="1" x14ac:dyDescent="0.2">
      <c r="A17" s="24">
        <v>2</v>
      </c>
      <c r="D17" s="179" t="s">
        <v>16</v>
      </c>
      <c r="E17" s="179"/>
      <c r="F17" s="179"/>
      <c r="G17" s="179"/>
      <c r="H17" s="179"/>
      <c r="I17" s="179"/>
      <c r="J17" s="179"/>
    </row>
    <row r="18" spans="1:10" ht="14.25" customHeight="1" x14ac:dyDescent="0.2">
      <c r="C18" s="1"/>
      <c r="D18" s="1"/>
      <c r="E18" s="10" t="s">
        <v>7</v>
      </c>
      <c r="F18" s="170" t="s">
        <v>8</v>
      </c>
      <c r="G18" s="170"/>
      <c r="H18" s="170"/>
      <c r="I18" s="11" t="s">
        <v>9</v>
      </c>
    </row>
    <row r="19" spans="1:10" ht="14.25" customHeight="1" x14ac:dyDescent="0.2">
      <c r="C19" s="1"/>
      <c r="D19" s="1"/>
      <c r="E19" s="12">
        <v>1121</v>
      </c>
      <c r="F19" s="175" t="s">
        <v>17</v>
      </c>
      <c r="G19" s="175"/>
      <c r="H19" s="175"/>
      <c r="I19" s="36">
        <v>38872919.149999999</v>
      </c>
    </row>
    <row r="20" spans="1:10" ht="14.25" customHeight="1" x14ac:dyDescent="0.2">
      <c r="C20" s="1"/>
      <c r="D20" s="1"/>
      <c r="E20" s="12">
        <v>1122</v>
      </c>
      <c r="F20" s="175" t="s">
        <v>18</v>
      </c>
      <c r="G20" s="175"/>
      <c r="H20" s="175"/>
      <c r="I20" s="111">
        <v>4376240.9400000004</v>
      </c>
    </row>
    <row r="21" spans="1:10" ht="14.25" customHeight="1" x14ac:dyDescent="0.2">
      <c r="C21" s="1"/>
      <c r="D21" s="1"/>
      <c r="E21" s="12">
        <v>1123</v>
      </c>
      <c r="F21" s="175" t="s">
        <v>19</v>
      </c>
      <c r="G21" s="175"/>
      <c r="H21" s="175"/>
      <c r="I21" s="118">
        <v>49366525.409999996</v>
      </c>
    </row>
    <row r="22" spans="1:10" ht="14.25" customHeight="1" x14ac:dyDescent="0.2">
      <c r="C22" s="1"/>
      <c r="D22" s="1"/>
      <c r="E22" s="12">
        <v>1124</v>
      </c>
      <c r="F22" s="175" t="s">
        <v>20</v>
      </c>
      <c r="G22" s="175"/>
      <c r="H22" s="175"/>
      <c r="I22" s="16">
        <v>0</v>
      </c>
    </row>
    <row r="23" spans="1:10" ht="14.25" customHeight="1" x14ac:dyDescent="0.2">
      <c r="C23" s="1"/>
      <c r="D23" s="1"/>
      <c r="E23" s="12">
        <v>1125</v>
      </c>
      <c r="F23" s="131" t="s">
        <v>244</v>
      </c>
      <c r="G23" s="131"/>
      <c r="H23" s="131"/>
      <c r="I23" s="16">
        <v>41137.06</v>
      </c>
    </row>
    <row r="24" spans="1:10" ht="14.25" customHeight="1" x14ac:dyDescent="0.2">
      <c r="C24" s="1"/>
      <c r="D24" s="1"/>
      <c r="E24" s="12">
        <v>1126</v>
      </c>
      <c r="F24" s="175" t="s">
        <v>21</v>
      </c>
      <c r="G24" s="175"/>
      <c r="H24" s="175"/>
      <c r="I24" s="16">
        <v>0</v>
      </c>
    </row>
    <row r="25" spans="1:10" ht="14.25" customHeight="1" x14ac:dyDescent="0.2">
      <c r="C25" s="1"/>
      <c r="D25" s="1"/>
      <c r="E25" s="12">
        <v>1131</v>
      </c>
      <c r="F25" s="175" t="s">
        <v>22</v>
      </c>
      <c r="G25" s="175"/>
      <c r="H25" s="175"/>
      <c r="I25" s="117">
        <v>12378875.65</v>
      </c>
    </row>
    <row r="26" spans="1:10" ht="14.25" customHeight="1" x14ac:dyDescent="0.2">
      <c r="C26" s="1"/>
      <c r="D26" s="1"/>
      <c r="E26" s="12">
        <v>1134</v>
      </c>
      <c r="F26" s="175" t="s">
        <v>23</v>
      </c>
      <c r="G26" s="175"/>
      <c r="H26" s="175"/>
      <c r="I26" s="16">
        <v>0</v>
      </c>
    </row>
    <row r="27" spans="1:10" ht="14.25" customHeight="1" x14ac:dyDescent="0.2">
      <c r="C27" s="1"/>
      <c r="D27" s="1"/>
      <c r="E27" s="12">
        <v>1222</v>
      </c>
      <c r="F27" s="175" t="s">
        <v>24</v>
      </c>
      <c r="G27" s="175"/>
      <c r="H27" s="175"/>
      <c r="I27" s="16">
        <v>0</v>
      </c>
    </row>
    <row r="28" spans="1:10" ht="14.25" customHeight="1" x14ac:dyDescent="0.2">
      <c r="C28" s="1"/>
      <c r="D28" s="1"/>
      <c r="E28" s="12">
        <v>1224</v>
      </c>
      <c r="F28" s="175" t="s">
        <v>25</v>
      </c>
      <c r="G28" s="175"/>
      <c r="H28" s="175"/>
      <c r="I28" s="16">
        <v>0</v>
      </c>
    </row>
    <row r="29" spans="1:10" ht="14.25" customHeight="1" thickBot="1" x14ac:dyDescent="0.25">
      <c r="E29" s="25"/>
      <c r="F29" s="171" t="s">
        <v>15</v>
      </c>
      <c r="G29" s="171"/>
      <c r="H29" s="171"/>
      <c r="I29" s="18">
        <f>SUM(I19:I28)</f>
        <v>105035698.21000001</v>
      </c>
    </row>
    <row r="30" spans="1:10" ht="14.25" customHeight="1" thickTop="1" x14ac:dyDescent="0.2">
      <c r="E30" s="25"/>
      <c r="F30" s="20"/>
      <c r="G30" s="21"/>
    </row>
    <row r="31" spans="1:10" ht="14.25" customHeight="1" x14ac:dyDescent="0.2">
      <c r="A31" s="8">
        <v>3</v>
      </c>
      <c r="D31" s="179" t="s">
        <v>26</v>
      </c>
      <c r="E31" s="179"/>
      <c r="F31" s="179"/>
      <c r="G31" s="179"/>
      <c r="H31" s="179"/>
      <c r="I31" s="179"/>
      <c r="J31" s="179"/>
    </row>
    <row r="32" spans="1:10" s="6" customFormat="1" ht="14.25" customHeight="1" x14ac:dyDescent="0.2">
      <c r="C32" s="26"/>
      <c r="D32" s="26"/>
      <c r="E32" s="27" t="s">
        <v>27</v>
      </c>
      <c r="F32" s="28"/>
      <c r="G32" s="28"/>
      <c r="H32" s="28"/>
      <c r="I32" s="28"/>
    </row>
    <row r="33" spans="1:12" s="23" customFormat="1" ht="14.25" customHeight="1" x14ac:dyDescent="0.2">
      <c r="C33" s="29"/>
      <c r="D33" s="29"/>
      <c r="E33" s="30"/>
      <c r="F33" s="20"/>
      <c r="G33" s="31"/>
      <c r="H33" s="1"/>
    </row>
    <row r="34" spans="1:12" s="23" customFormat="1" ht="14.25" customHeight="1" x14ac:dyDescent="0.2">
      <c r="A34" s="32">
        <v>4</v>
      </c>
      <c r="D34" s="179" t="s">
        <v>28</v>
      </c>
      <c r="E34" s="179"/>
      <c r="F34" s="179"/>
      <c r="G34" s="179"/>
      <c r="H34" s="179"/>
      <c r="I34" s="179"/>
      <c r="J34" s="179"/>
    </row>
    <row r="35" spans="1:12" s="23" customFormat="1" ht="14.25" customHeight="1" x14ac:dyDescent="0.2">
      <c r="C35" s="1"/>
      <c r="D35" s="1"/>
      <c r="E35" s="10" t="s">
        <v>7</v>
      </c>
      <c r="F35" s="170" t="s">
        <v>8</v>
      </c>
      <c r="G35" s="170"/>
      <c r="H35" s="170"/>
      <c r="I35" s="10" t="s">
        <v>9</v>
      </c>
    </row>
    <row r="36" spans="1:12" ht="14.25" customHeight="1" x14ac:dyDescent="0.2">
      <c r="C36" s="33"/>
      <c r="D36" s="33"/>
      <c r="E36" s="12">
        <v>1212</v>
      </c>
      <c r="F36" s="175" t="s">
        <v>29</v>
      </c>
      <c r="G36" s="175"/>
      <c r="H36" s="175"/>
      <c r="I36" s="16">
        <v>0</v>
      </c>
    </row>
    <row r="37" spans="1:12" ht="14.25" customHeight="1" x14ac:dyDescent="0.2">
      <c r="C37" s="33"/>
      <c r="D37" s="33"/>
      <c r="E37" s="12">
        <v>1213</v>
      </c>
      <c r="F37" s="175" t="s">
        <v>30</v>
      </c>
      <c r="G37" s="175"/>
      <c r="H37" s="175"/>
      <c r="I37" s="16">
        <v>0</v>
      </c>
    </row>
    <row r="38" spans="1:12" ht="14.25" customHeight="1" x14ac:dyDescent="0.2">
      <c r="C38" s="33"/>
      <c r="D38" s="33"/>
      <c r="E38" s="12">
        <v>1214</v>
      </c>
      <c r="F38" s="175" t="s">
        <v>31</v>
      </c>
      <c r="G38" s="175"/>
      <c r="H38" s="175"/>
      <c r="I38" s="16">
        <v>0</v>
      </c>
    </row>
    <row r="39" spans="1:12" ht="14.25" customHeight="1" thickBot="1" x14ac:dyDescent="0.25">
      <c r="C39" s="33"/>
      <c r="D39" s="33"/>
      <c r="F39" s="171" t="s">
        <v>15</v>
      </c>
      <c r="G39" s="171"/>
      <c r="H39" s="171"/>
      <c r="I39" s="18">
        <v>0</v>
      </c>
      <c r="L39" s="34"/>
    </row>
    <row r="40" spans="1:12" ht="14.25" customHeight="1" thickTop="1" x14ac:dyDescent="0.2">
      <c r="C40" s="33"/>
      <c r="D40" s="33"/>
      <c r="F40" s="20"/>
      <c r="G40" s="31"/>
      <c r="H40" s="31"/>
      <c r="I40" s="31"/>
    </row>
    <row r="41" spans="1:12" ht="14.25" customHeight="1" x14ac:dyDescent="0.2">
      <c r="A41" s="8">
        <v>5</v>
      </c>
      <c r="D41" s="179" t="s">
        <v>32</v>
      </c>
      <c r="E41" s="179"/>
      <c r="F41" s="179"/>
      <c r="G41" s="179"/>
      <c r="H41" s="179"/>
      <c r="I41" s="179"/>
      <c r="J41" s="179"/>
    </row>
    <row r="42" spans="1:12" ht="14.25" customHeight="1" x14ac:dyDescent="0.2">
      <c r="C42" s="35"/>
      <c r="D42" s="35"/>
      <c r="E42" s="10" t="s">
        <v>7</v>
      </c>
      <c r="F42" s="170" t="s">
        <v>8</v>
      </c>
      <c r="G42" s="170"/>
      <c r="H42" s="170"/>
      <c r="I42" s="10" t="s">
        <v>9</v>
      </c>
    </row>
    <row r="43" spans="1:12" ht="14.25" customHeight="1" x14ac:dyDescent="0.2">
      <c r="C43" s="33"/>
      <c r="D43" s="33"/>
      <c r="E43" s="12">
        <v>1230</v>
      </c>
      <c r="F43" s="175" t="s">
        <v>33</v>
      </c>
      <c r="G43" s="175"/>
      <c r="H43" s="175"/>
      <c r="I43" s="113">
        <v>273995179.95999998</v>
      </c>
    </row>
    <row r="44" spans="1:12" ht="14.25" customHeight="1" x14ac:dyDescent="0.2">
      <c r="C44" s="33"/>
      <c r="D44" s="33"/>
      <c r="E44" s="12">
        <v>1240</v>
      </c>
      <c r="F44" s="175" t="s">
        <v>34</v>
      </c>
      <c r="G44" s="175"/>
      <c r="H44" s="175"/>
      <c r="I44" s="113">
        <v>221267486.81999999</v>
      </c>
    </row>
    <row r="45" spans="1:12" ht="14.25" customHeight="1" x14ac:dyDescent="0.2">
      <c r="C45" s="35"/>
      <c r="D45" s="35"/>
      <c r="E45" s="12">
        <v>1251</v>
      </c>
      <c r="F45" s="175" t="s">
        <v>35</v>
      </c>
      <c r="G45" s="175"/>
      <c r="H45" s="175"/>
      <c r="I45" s="113">
        <v>2442117.84</v>
      </c>
    </row>
    <row r="46" spans="1:12" ht="14.25" customHeight="1" x14ac:dyDescent="0.2">
      <c r="C46" s="35"/>
      <c r="D46" s="35"/>
      <c r="E46" s="12">
        <v>1254</v>
      </c>
      <c r="F46" s="175" t="s">
        <v>36</v>
      </c>
      <c r="G46" s="175"/>
      <c r="H46" s="175"/>
      <c r="I46" s="108">
        <v>0</v>
      </c>
    </row>
    <row r="47" spans="1:12" ht="14.25" customHeight="1" x14ac:dyDescent="0.2">
      <c r="C47" s="33"/>
      <c r="D47" s="33"/>
      <c r="E47" s="12">
        <v>1261</v>
      </c>
      <c r="F47" s="175" t="s">
        <v>37</v>
      </c>
      <c r="G47" s="175"/>
      <c r="H47" s="175"/>
      <c r="I47" s="48">
        <v>56698210.579999998</v>
      </c>
    </row>
    <row r="48" spans="1:12" ht="14.25" customHeight="1" x14ac:dyDescent="0.2">
      <c r="C48" s="33"/>
      <c r="D48" s="33"/>
      <c r="E48" s="12">
        <v>1263</v>
      </c>
      <c r="F48" s="175" t="s">
        <v>38</v>
      </c>
      <c r="G48" s="175"/>
      <c r="H48" s="175"/>
      <c r="I48" s="109">
        <v>195901100.75999999</v>
      </c>
    </row>
    <row r="49" spans="1:10" ht="14.25" customHeight="1" x14ac:dyDescent="0.2">
      <c r="C49" s="33"/>
      <c r="D49" s="33"/>
      <c r="E49" s="12">
        <v>1265</v>
      </c>
      <c r="F49" s="175" t="s">
        <v>39</v>
      </c>
      <c r="G49" s="175"/>
      <c r="H49" s="175"/>
      <c r="I49" s="105">
        <v>3763413.06</v>
      </c>
    </row>
    <row r="50" spans="1:10" ht="14.25" customHeight="1" x14ac:dyDescent="0.2">
      <c r="C50" s="33"/>
      <c r="D50" s="33"/>
      <c r="E50" s="12">
        <v>1279</v>
      </c>
      <c r="F50" s="37" t="s">
        <v>40</v>
      </c>
      <c r="G50" s="37"/>
      <c r="H50" s="37"/>
      <c r="I50" s="113">
        <v>2927584.04</v>
      </c>
    </row>
    <row r="51" spans="1:10" ht="14.25" customHeight="1" thickBot="1" x14ac:dyDescent="0.25">
      <c r="C51" s="1"/>
      <c r="D51" s="1"/>
      <c r="F51" s="171" t="s">
        <v>15</v>
      </c>
      <c r="G51" s="171"/>
      <c r="H51" s="171"/>
      <c r="I51" s="18">
        <f>SUM(I43:I50)</f>
        <v>756995093.05999982</v>
      </c>
    </row>
    <row r="52" spans="1:10" ht="14.25" customHeight="1" thickTop="1" x14ac:dyDescent="0.2">
      <c r="C52" s="1"/>
      <c r="D52" s="1"/>
      <c r="F52" s="20"/>
      <c r="G52" s="38"/>
      <c r="H52" s="38"/>
      <c r="I52" s="38"/>
      <c r="J52" s="39"/>
    </row>
    <row r="53" spans="1:10" ht="14.25" customHeight="1" x14ac:dyDescent="0.2">
      <c r="C53" s="174" t="s">
        <v>41</v>
      </c>
      <c r="D53" s="174"/>
      <c r="E53" s="174"/>
      <c r="F53" s="174"/>
      <c r="G53" s="174"/>
      <c r="H53" s="174"/>
      <c r="I53" s="174"/>
      <c r="J53" s="174"/>
    </row>
    <row r="54" spans="1:10" ht="14.25" customHeight="1" x14ac:dyDescent="0.2">
      <c r="A54" s="8">
        <v>6</v>
      </c>
      <c r="C54" s="1"/>
      <c r="D54" s="40" t="s">
        <v>42</v>
      </c>
      <c r="E54" s="40"/>
      <c r="F54" s="40"/>
      <c r="G54" s="40"/>
      <c r="H54" s="40"/>
      <c r="I54" s="40"/>
      <c r="J54" s="40"/>
    </row>
    <row r="55" spans="1:10" ht="14.25" customHeight="1" x14ac:dyDescent="0.2">
      <c r="E55" s="10" t="s">
        <v>7</v>
      </c>
      <c r="F55" s="170" t="s">
        <v>8</v>
      </c>
      <c r="G55" s="170"/>
      <c r="H55" s="41" t="s">
        <v>43</v>
      </c>
      <c r="I55" s="10" t="s">
        <v>9</v>
      </c>
    </row>
    <row r="56" spans="1:10" ht="14.25" customHeight="1" x14ac:dyDescent="0.2">
      <c r="C56" s="33"/>
      <c r="D56" s="33"/>
      <c r="E56" s="12">
        <v>2111</v>
      </c>
      <c r="F56" s="175" t="s">
        <v>44</v>
      </c>
      <c r="G56" s="175"/>
      <c r="H56" s="175"/>
      <c r="I56" s="169">
        <v>0</v>
      </c>
    </row>
    <row r="57" spans="1:10" ht="14.25" customHeight="1" x14ac:dyDescent="0.2">
      <c r="C57" s="33"/>
      <c r="D57" s="33"/>
      <c r="E57" s="12">
        <v>2112</v>
      </c>
      <c r="F57" s="175" t="s">
        <v>45</v>
      </c>
      <c r="G57" s="175"/>
      <c r="H57" s="175"/>
      <c r="I57" s="111">
        <v>126482.27</v>
      </c>
    </row>
    <row r="58" spans="1:10" ht="14.25" customHeight="1" x14ac:dyDescent="0.2">
      <c r="C58" s="33"/>
      <c r="D58" s="33"/>
      <c r="E58" s="12">
        <v>2113</v>
      </c>
      <c r="F58" s="175" t="s">
        <v>46</v>
      </c>
      <c r="G58" s="175"/>
      <c r="H58" s="175"/>
      <c r="I58" s="110">
        <v>0</v>
      </c>
    </row>
    <row r="59" spans="1:10" ht="14.25" customHeight="1" x14ac:dyDescent="0.2">
      <c r="C59" s="33"/>
      <c r="D59" s="33"/>
      <c r="E59" s="12">
        <v>2114</v>
      </c>
      <c r="F59" s="175" t="s">
        <v>47</v>
      </c>
      <c r="G59" s="175"/>
      <c r="H59" s="175"/>
      <c r="I59" s="110">
        <v>0</v>
      </c>
    </row>
    <row r="60" spans="1:10" ht="14.25" customHeight="1" x14ac:dyDescent="0.2">
      <c r="C60" s="33"/>
      <c r="D60" s="33"/>
      <c r="E60" s="12">
        <v>2117</v>
      </c>
      <c r="F60" s="175" t="s">
        <v>48</v>
      </c>
      <c r="G60" s="175"/>
      <c r="H60" s="175"/>
      <c r="I60" s="113">
        <v>4459791.26</v>
      </c>
    </row>
    <row r="61" spans="1:10" ht="14.25" customHeight="1" x14ac:dyDescent="0.2">
      <c r="C61" s="33"/>
      <c r="D61" s="33"/>
      <c r="E61" s="12">
        <v>2119</v>
      </c>
      <c r="F61" s="175" t="s">
        <v>49</v>
      </c>
      <c r="G61" s="175"/>
      <c r="H61" s="175"/>
      <c r="I61" s="113">
        <v>-4367910.8099999996</v>
      </c>
    </row>
    <row r="62" spans="1:10" ht="14.25" customHeight="1" thickBot="1" x14ac:dyDescent="0.25">
      <c r="C62" s="33"/>
      <c r="D62" s="33"/>
      <c r="F62" s="171" t="s">
        <v>15</v>
      </c>
      <c r="G62" s="171"/>
      <c r="H62" s="171"/>
      <c r="I62" s="18">
        <f>SUM(I56:I61)</f>
        <v>218362.71999999974</v>
      </c>
    </row>
    <row r="63" spans="1:10" ht="14.25" customHeight="1" thickTop="1" x14ac:dyDescent="0.2">
      <c r="C63" s="33"/>
      <c r="D63" s="33"/>
      <c r="F63" s="42"/>
      <c r="G63" s="42"/>
      <c r="H63" s="42"/>
      <c r="I63" s="21"/>
    </row>
    <row r="64" spans="1:10" ht="14.25" customHeight="1" x14ac:dyDescent="0.2">
      <c r="B64" s="172" t="s">
        <v>50</v>
      </c>
      <c r="C64" s="172"/>
      <c r="D64" s="172"/>
      <c r="E64" s="172"/>
      <c r="F64" s="172"/>
      <c r="G64" s="172"/>
      <c r="H64" s="172"/>
      <c r="I64" s="172"/>
      <c r="J64" s="172"/>
    </row>
    <row r="65" spans="1:10" ht="14.25" customHeight="1" x14ac:dyDescent="0.2">
      <c r="C65" s="174" t="s">
        <v>51</v>
      </c>
      <c r="D65" s="174"/>
      <c r="E65" s="174"/>
      <c r="F65" s="174"/>
      <c r="G65" s="174"/>
      <c r="H65" s="174"/>
      <c r="I65" s="174"/>
      <c r="J65" s="174"/>
    </row>
    <row r="66" spans="1:10" ht="14.25" customHeight="1" x14ac:dyDescent="0.2">
      <c r="A66" s="8">
        <v>7</v>
      </c>
      <c r="C66" s="1"/>
      <c r="D66" s="40" t="s">
        <v>52</v>
      </c>
      <c r="E66" s="40"/>
      <c r="F66" s="40"/>
      <c r="G66" s="40"/>
      <c r="H66" s="40"/>
      <c r="I66" s="40"/>
      <c r="J66" s="40"/>
    </row>
    <row r="67" spans="1:10" ht="14.25" customHeight="1" x14ac:dyDescent="0.2">
      <c r="C67" s="33"/>
      <c r="D67" s="33"/>
      <c r="E67" s="10" t="s">
        <v>7</v>
      </c>
      <c r="F67" s="170" t="s">
        <v>8</v>
      </c>
      <c r="G67" s="170"/>
      <c r="H67" s="170"/>
      <c r="I67" s="115" t="s">
        <v>43</v>
      </c>
      <c r="J67" s="10" t="s">
        <v>9</v>
      </c>
    </row>
    <row r="68" spans="1:10" ht="14.25" customHeight="1" x14ac:dyDescent="0.2">
      <c r="C68" s="33"/>
      <c r="D68" s="33"/>
      <c r="E68" s="43">
        <v>4110</v>
      </c>
      <c r="F68" s="44" t="s">
        <v>53</v>
      </c>
      <c r="G68" s="44"/>
      <c r="H68" s="44"/>
      <c r="I68" s="54">
        <f>I69+I70+I71+I72+I73</f>
        <v>0</v>
      </c>
      <c r="J68" s="46">
        <v>0</v>
      </c>
    </row>
    <row r="69" spans="1:10" ht="14.25" customHeight="1" x14ac:dyDescent="0.2">
      <c r="C69" s="33"/>
      <c r="D69" s="33"/>
      <c r="E69" s="12">
        <v>4111</v>
      </c>
      <c r="F69" s="47" t="s">
        <v>54</v>
      </c>
      <c r="G69" s="47"/>
      <c r="H69" s="47"/>
      <c r="I69" s="48">
        <v>0</v>
      </c>
      <c r="J69" s="45"/>
    </row>
    <row r="70" spans="1:10" s="23" customFormat="1" ht="14.25" customHeight="1" x14ac:dyDescent="0.2">
      <c r="C70" s="33"/>
      <c r="D70" s="33"/>
      <c r="E70" s="12">
        <v>4112</v>
      </c>
      <c r="F70" s="47" t="s">
        <v>55</v>
      </c>
      <c r="G70" s="47"/>
      <c r="H70" s="47"/>
      <c r="I70" s="48">
        <v>0</v>
      </c>
      <c r="J70" s="45"/>
    </row>
    <row r="71" spans="1:10" s="23" customFormat="1" ht="14.25" customHeight="1" x14ac:dyDescent="0.2">
      <c r="C71" s="33"/>
      <c r="D71" s="33"/>
      <c r="E71" s="12">
        <v>4113</v>
      </c>
      <c r="F71" s="47" t="s">
        <v>56</v>
      </c>
      <c r="G71" s="47"/>
      <c r="H71" s="47"/>
      <c r="I71" s="48">
        <v>0</v>
      </c>
      <c r="J71" s="45"/>
    </row>
    <row r="72" spans="1:10" s="23" customFormat="1" ht="14.25" customHeight="1" x14ac:dyDescent="0.2">
      <c r="C72" s="33"/>
      <c r="D72" s="33"/>
      <c r="E72" s="12">
        <v>4115</v>
      </c>
      <c r="F72" s="47" t="s">
        <v>57</v>
      </c>
      <c r="G72" s="47"/>
      <c r="H72" s="47"/>
      <c r="I72" s="48">
        <v>0</v>
      </c>
      <c r="J72" s="45"/>
    </row>
    <row r="73" spans="1:10" s="23" customFormat="1" ht="14.25" customHeight="1" x14ac:dyDescent="0.2">
      <c r="C73" s="33"/>
      <c r="D73" s="33"/>
      <c r="E73" s="12">
        <v>4117</v>
      </c>
      <c r="F73" s="47" t="s">
        <v>58</v>
      </c>
      <c r="G73" s="47"/>
      <c r="H73" s="47"/>
      <c r="I73" s="48">
        <v>0</v>
      </c>
      <c r="J73" s="45"/>
    </row>
    <row r="74" spans="1:10" s="23" customFormat="1" ht="14.25" customHeight="1" x14ac:dyDescent="0.2">
      <c r="C74" s="33"/>
      <c r="D74" s="33"/>
      <c r="E74" s="43">
        <v>4140</v>
      </c>
      <c r="F74" s="44" t="s">
        <v>59</v>
      </c>
      <c r="G74" s="49"/>
      <c r="H74" s="49"/>
      <c r="I74" s="143">
        <f>I75+I76+I77</f>
        <v>0</v>
      </c>
      <c r="J74" s="46">
        <v>0</v>
      </c>
    </row>
    <row r="75" spans="1:10" s="23" customFormat="1" ht="14.25" customHeight="1" x14ac:dyDescent="0.2">
      <c r="C75" s="33"/>
      <c r="D75" s="33"/>
      <c r="E75" s="12">
        <v>4141</v>
      </c>
      <c r="F75" s="47" t="s">
        <v>60</v>
      </c>
      <c r="G75" s="47"/>
      <c r="H75" s="47"/>
      <c r="I75" s="48">
        <v>0</v>
      </c>
      <c r="J75" s="45"/>
    </row>
    <row r="76" spans="1:10" s="23" customFormat="1" ht="14.25" customHeight="1" x14ac:dyDescent="0.2">
      <c r="C76" s="33"/>
      <c r="D76" s="33"/>
      <c r="E76" s="12">
        <v>4143</v>
      </c>
      <c r="F76" s="47" t="s">
        <v>61</v>
      </c>
      <c r="G76" s="47"/>
      <c r="H76" s="47"/>
      <c r="I76" s="48">
        <v>0</v>
      </c>
      <c r="J76" s="45"/>
    </row>
    <row r="77" spans="1:10" s="23" customFormat="1" ht="14.25" customHeight="1" x14ac:dyDescent="0.2">
      <c r="C77" s="33"/>
      <c r="D77" s="33"/>
      <c r="E77" s="12">
        <v>4144</v>
      </c>
      <c r="F77" s="47" t="s">
        <v>58</v>
      </c>
      <c r="G77" s="47"/>
      <c r="H77" s="47"/>
      <c r="I77" s="48">
        <v>0</v>
      </c>
      <c r="J77" s="45"/>
    </row>
    <row r="78" spans="1:10" s="23" customFormat="1" ht="14.25" customHeight="1" x14ac:dyDescent="0.2">
      <c r="C78" s="33"/>
      <c r="D78" s="33"/>
      <c r="E78" s="43">
        <v>4150</v>
      </c>
      <c r="F78" s="44" t="s">
        <v>62</v>
      </c>
      <c r="G78" s="49"/>
      <c r="H78" s="49"/>
      <c r="I78" s="46">
        <f>I79</f>
        <v>0</v>
      </c>
      <c r="J78" s="46">
        <v>0</v>
      </c>
    </row>
    <row r="79" spans="1:10" s="23" customFormat="1" ht="14.25" customHeight="1" x14ac:dyDescent="0.2">
      <c r="C79" s="33"/>
      <c r="D79" s="33"/>
      <c r="E79" s="50">
        <v>4151</v>
      </c>
      <c r="F79" s="47" t="s">
        <v>63</v>
      </c>
      <c r="G79" s="47"/>
      <c r="H79" s="47"/>
      <c r="I79" s="48">
        <v>0</v>
      </c>
      <c r="J79" s="46"/>
    </row>
    <row r="80" spans="1:10" s="23" customFormat="1" ht="14.25" customHeight="1" x14ac:dyDescent="0.2">
      <c r="C80" s="33"/>
      <c r="D80" s="33"/>
      <c r="E80" s="43">
        <v>4160</v>
      </c>
      <c r="F80" s="44" t="s">
        <v>64</v>
      </c>
      <c r="G80" s="49"/>
      <c r="H80" s="49"/>
      <c r="I80" s="46">
        <f>I81+I82+I83</f>
        <v>0</v>
      </c>
      <c r="J80" s="46">
        <v>0</v>
      </c>
    </row>
    <row r="81" spans="1:10" s="23" customFormat="1" ht="14.25" customHeight="1" x14ac:dyDescent="0.2">
      <c r="C81" s="33"/>
      <c r="D81" s="33"/>
      <c r="E81" s="12">
        <v>4162</v>
      </c>
      <c r="F81" s="47" t="s">
        <v>65</v>
      </c>
      <c r="G81" s="49"/>
      <c r="H81" s="49"/>
      <c r="I81" s="48">
        <v>0</v>
      </c>
      <c r="J81" s="45"/>
    </row>
    <row r="82" spans="1:10" s="23" customFormat="1" ht="14.25" customHeight="1" x14ac:dyDescent="0.2">
      <c r="C82" s="33"/>
      <c r="D82" s="33"/>
      <c r="E82" s="12">
        <v>4168</v>
      </c>
      <c r="F82" s="47" t="s">
        <v>58</v>
      </c>
      <c r="G82" s="49"/>
      <c r="H82" s="49"/>
      <c r="I82" s="48">
        <v>0</v>
      </c>
      <c r="J82" s="45"/>
    </row>
    <row r="83" spans="1:10" s="23" customFormat="1" ht="14.25" customHeight="1" x14ac:dyDescent="0.2">
      <c r="C83" s="33"/>
      <c r="D83" s="33"/>
      <c r="E83" s="12">
        <v>4169</v>
      </c>
      <c r="F83" s="47" t="s">
        <v>66</v>
      </c>
      <c r="G83" s="49"/>
      <c r="H83" s="49"/>
      <c r="I83" s="48">
        <v>0</v>
      </c>
      <c r="J83" s="45"/>
    </row>
    <row r="84" spans="1:10" s="23" customFormat="1" ht="14.25" customHeight="1" x14ac:dyDescent="0.2">
      <c r="C84" s="33"/>
      <c r="D84" s="33"/>
      <c r="E84" s="160">
        <v>4170</v>
      </c>
      <c r="F84" s="158" t="s">
        <v>253</v>
      </c>
      <c r="G84" s="159"/>
      <c r="H84" s="156"/>
      <c r="I84" s="163">
        <f>I85+I86+I87+I88+I89+I90+I91+I92</f>
        <v>44825169.280000001</v>
      </c>
      <c r="J84" s="157"/>
    </row>
    <row r="85" spans="1:10" s="23" customFormat="1" ht="14.25" customHeight="1" x14ac:dyDescent="0.2">
      <c r="C85" s="33"/>
      <c r="D85" s="33"/>
      <c r="E85" s="25">
        <v>4171</v>
      </c>
      <c r="F85" s="155" t="s">
        <v>245</v>
      </c>
      <c r="G85" s="156"/>
      <c r="H85" s="156"/>
      <c r="I85" s="108">
        <v>0</v>
      </c>
      <c r="J85" s="157"/>
    </row>
    <row r="86" spans="1:10" s="23" customFormat="1" ht="14.25" customHeight="1" x14ac:dyDescent="0.2">
      <c r="C86" s="33"/>
      <c r="D86" s="33"/>
      <c r="E86" s="25">
        <v>4172</v>
      </c>
      <c r="F86" s="155" t="s">
        <v>246</v>
      </c>
      <c r="G86" s="156"/>
      <c r="H86" s="156"/>
      <c r="I86" s="108">
        <v>0</v>
      </c>
      <c r="J86" s="157"/>
    </row>
    <row r="87" spans="1:10" s="23" customFormat="1" ht="27.75" customHeight="1" x14ac:dyDescent="0.2">
      <c r="C87" s="33"/>
      <c r="D87" s="33"/>
      <c r="E87" s="25">
        <v>4173</v>
      </c>
      <c r="F87" s="178" t="s">
        <v>247</v>
      </c>
      <c r="G87" s="178"/>
      <c r="H87" s="178"/>
      <c r="I87" s="162">
        <v>44825169.280000001</v>
      </c>
      <c r="J87" s="157"/>
    </row>
    <row r="88" spans="1:10" s="23" customFormat="1" ht="27.75" customHeight="1" x14ac:dyDescent="0.2">
      <c r="C88" s="33"/>
      <c r="D88" s="33"/>
      <c r="E88" s="25">
        <v>4174</v>
      </c>
      <c r="F88" s="182" t="s">
        <v>248</v>
      </c>
      <c r="G88" s="182"/>
      <c r="H88" s="182"/>
      <c r="I88" s="108">
        <v>0</v>
      </c>
      <c r="J88" s="157"/>
    </row>
    <row r="89" spans="1:10" s="23" customFormat="1" ht="28.5" customHeight="1" x14ac:dyDescent="0.2">
      <c r="C89" s="33"/>
      <c r="D89" s="33"/>
      <c r="E89" s="25">
        <v>4175</v>
      </c>
      <c r="F89" s="182" t="s">
        <v>249</v>
      </c>
      <c r="G89" s="182"/>
      <c r="H89" s="182"/>
      <c r="I89" s="108">
        <v>0</v>
      </c>
      <c r="J89" s="157"/>
    </row>
    <row r="90" spans="1:10" s="23" customFormat="1" ht="27" customHeight="1" x14ac:dyDescent="0.2">
      <c r="C90" s="33"/>
      <c r="D90" s="33"/>
      <c r="E90" s="25">
        <v>4176</v>
      </c>
      <c r="F90" s="183" t="s">
        <v>250</v>
      </c>
      <c r="G90" s="183"/>
      <c r="H90" s="183"/>
      <c r="I90" s="108">
        <v>0</v>
      </c>
      <c r="J90" s="157"/>
    </row>
    <row r="91" spans="1:10" s="23" customFormat="1" ht="27" customHeight="1" x14ac:dyDescent="0.2">
      <c r="C91" s="33"/>
      <c r="D91" s="33"/>
      <c r="E91" s="25">
        <v>4177</v>
      </c>
      <c r="F91" s="183" t="s">
        <v>251</v>
      </c>
      <c r="G91" s="183"/>
      <c r="H91" s="183"/>
      <c r="I91" s="108">
        <v>0</v>
      </c>
      <c r="J91" s="157"/>
    </row>
    <row r="92" spans="1:10" s="23" customFormat="1" ht="27" customHeight="1" x14ac:dyDescent="0.2">
      <c r="C92" s="33"/>
      <c r="D92" s="33"/>
      <c r="E92" s="25">
        <v>4178</v>
      </c>
      <c r="F92" s="183" t="s">
        <v>252</v>
      </c>
      <c r="G92" s="183"/>
      <c r="H92" s="183"/>
      <c r="I92" s="108">
        <v>0</v>
      </c>
      <c r="J92" s="157"/>
    </row>
    <row r="93" spans="1:10" s="23" customFormat="1" ht="14.25" customHeight="1" thickBot="1" x14ac:dyDescent="0.25">
      <c r="C93" s="33"/>
      <c r="D93" s="33"/>
      <c r="E93" s="9"/>
      <c r="F93" s="171" t="s">
        <v>15</v>
      </c>
      <c r="G93" s="171"/>
      <c r="H93" s="171"/>
      <c r="I93" s="161">
        <f>I68+I74+I78+I80+I84</f>
        <v>44825169.280000001</v>
      </c>
      <c r="J93" s="52">
        <v>0</v>
      </c>
    </row>
    <row r="94" spans="1:10" s="23" customFormat="1" ht="14.25" customHeight="1" thickTop="1" x14ac:dyDescent="0.2">
      <c r="C94" s="33"/>
      <c r="D94" s="33"/>
      <c r="E94" s="9"/>
      <c r="F94" s="42"/>
      <c r="G94" s="42"/>
      <c r="H94" s="42"/>
      <c r="I94" s="51"/>
      <c r="J94" s="57"/>
    </row>
    <row r="95" spans="1:10" ht="29.25" customHeight="1" x14ac:dyDescent="0.2">
      <c r="A95" s="8">
        <v>8</v>
      </c>
      <c r="C95" s="1"/>
      <c r="D95" s="176" t="s">
        <v>67</v>
      </c>
      <c r="E95" s="176"/>
      <c r="F95" s="176"/>
      <c r="G95" s="176"/>
      <c r="H95" s="176"/>
      <c r="I95" s="176"/>
      <c r="J95" s="176"/>
    </row>
    <row r="96" spans="1:10" ht="14.25" customHeight="1" x14ac:dyDescent="0.2">
      <c r="C96" s="33"/>
      <c r="D96" s="33"/>
      <c r="E96" s="10" t="s">
        <v>7</v>
      </c>
      <c r="F96" s="170" t="s">
        <v>8</v>
      </c>
      <c r="G96" s="170"/>
      <c r="H96" s="170"/>
      <c r="I96" s="115" t="s">
        <v>43</v>
      </c>
      <c r="J96" s="10" t="s">
        <v>9</v>
      </c>
    </row>
    <row r="97" spans="3:10" ht="33.75" customHeight="1" x14ac:dyDescent="0.2">
      <c r="C97" s="33"/>
      <c r="D97" s="33"/>
      <c r="E97" s="43">
        <v>4210</v>
      </c>
      <c r="F97" s="177" t="s">
        <v>68</v>
      </c>
      <c r="G97" s="177"/>
      <c r="H97" s="177"/>
      <c r="I97" s="46">
        <f>SUM(I98:I101)</f>
        <v>70072387.819999993</v>
      </c>
      <c r="J97" s="46">
        <f>SUM(I98:I103)</f>
        <v>187310856.57999998</v>
      </c>
    </row>
    <row r="98" spans="3:10" ht="14.25" customHeight="1" x14ac:dyDescent="0.2">
      <c r="C98" s="33"/>
      <c r="D98" s="33"/>
      <c r="E98" s="12">
        <v>4211</v>
      </c>
      <c r="F98" s="47" t="s">
        <v>69</v>
      </c>
      <c r="G98" s="49"/>
      <c r="H98" s="49"/>
      <c r="I98" s="48">
        <v>0</v>
      </c>
      <c r="J98" s="45"/>
    </row>
    <row r="99" spans="3:10" ht="14.25" customHeight="1" x14ac:dyDescent="0.2">
      <c r="C99" s="33"/>
      <c r="D99" s="33"/>
      <c r="E99" s="12">
        <v>4212</v>
      </c>
      <c r="F99" s="47" t="s">
        <v>70</v>
      </c>
      <c r="G99" s="49"/>
      <c r="H99" s="49"/>
      <c r="I99" s="48">
        <v>0</v>
      </c>
      <c r="J99" s="45"/>
    </row>
    <row r="100" spans="3:10" ht="14.25" customHeight="1" x14ac:dyDescent="0.2">
      <c r="C100" s="33"/>
      <c r="D100" s="33"/>
      <c r="E100" s="12">
        <v>4213</v>
      </c>
      <c r="F100" s="47" t="s">
        <v>71</v>
      </c>
      <c r="G100" s="49"/>
      <c r="H100" s="49"/>
      <c r="I100" s="111">
        <v>70072387.819999993</v>
      </c>
      <c r="J100" s="45"/>
    </row>
    <row r="101" spans="3:10" ht="14.25" customHeight="1" x14ac:dyDescent="0.2">
      <c r="C101" s="33"/>
      <c r="D101" s="33"/>
      <c r="E101" s="12">
        <v>4214</v>
      </c>
      <c r="F101" s="47" t="s">
        <v>72</v>
      </c>
      <c r="G101" s="49"/>
      <c r="H101" s="49"/>
      <c r="I101" s="48">
        <v>0</v>
      </c>
      <c r="J101" s="45"/>
    </row>
    <row r="102" spans="3:10" ht="14.25" customHeight="1" x14ac:dyDescent="0.2">
      <c r="C102" s="33"/>
      <c r="D102" s="33"/>
      <c r="E102" s="43">
        <v>4220</v>
      </c>
      <c r="F102" s="44" t="s">
        <v>73</v>
      </c>
      <c r="G102" s="49"/>
      <c r="H102" s="49"/>
      <c r="I102" s="112">
        <f>I103</f>
        <v>58619234.380000003</v>
      </c>
      <c r="J102" s="46">
        <v>0</v>
      </c>
    </row>
    <row r="103" spans="3:10" ht="14.25" customHeight="1" x14ac:dyDescent="0.2">
      <c r="E103" s="12">
        <v>4221</v>
      </c>
      <c r="F103" s="47" t="s">
        <v>74</v>
      </c>
      <c r="G103" s="49"/>
      <c r="H103" s="49"/>
      <c r="I103" s="113">
        <v>58619234.380000003</v>
      </c>
      <c r="J103" s="53"/>
    </row>
    <row r="104" spans="3:10" ht="14.25" customHeight="1" thickBot="1" x14ac:dyDescent="0.25">
      <c r="F104" s="171" t="s">
        <v>15</v>
      </c>
      <c r="G104" s="171"/>
      <c r="H104" s="171"/>
      <c r="I104" s="141">
        <f>I97+I102</f>
        <v>128691622.19999999</v>
      </c>
      <c r="J104" s="52">
        <f>SUM(J97:J103)</f>
        <v>187310856.57999998</v>
      </c>
    </row>
    <row r="105" spans="3:10" ht="14.25" customHeight="1" thickTop="1" x14ac:dyDescent="0.2">
      <c r="F105" s="42"/>
      <c r="G105" s="42"/>
      <c r="H105" s="42"/>
      <c r="I105" s="51"/>
      <c r="J105" s="57"/>
    </row>
    <row r="106" spans="3:10" ht="14.25" customHeight="1" x14ac:dyDescent="0.2">
      <c r="D106" s="176" t="s">
        <v>185</v>
      </c>
      <c r="E106" s="176"/>
      <c r="F106" s="176"/>
      <c r="G106" s="176"/>
      <c r="H106" s="176"/>
      <c r="I106" s="176"/>
      <c r="J106" s="176"/>
    </row>
    <row r="107" spans="3:10" ht="14.25" customHeight="1" x14ac:dyDescent="0.2">
      <c r="D107" s="33"/>
      <c r="E107" s="10" t="s">
        <v>7</v>
      </c>
      <c r="F107" s="170" t="s">
        <v>8</v>
      </c>
      <c r="G107" s="170"/>
      <c r="H107" s="170"/>
      <c r="I107" s="128" t="s">
        <v>43</v>
      </c>
      <c r="J107" s="10" t="s">
        <v>9</v>
      </c>
    </row>
    <row r="108" spans="3:10" ht="14.25" customHeight="1" x14ac:dyDescent="0.2">
      <c r="D108" s="33"/>
      <c r="E108" s="43">
        <v>4300</v>
      </c>
      <c r="F108" s="177" t="s">
        <v>185</v>
      </c>
      <c r="G108" s="177"/>
      <c r="H108" s="177"/>
      <c r="I108" s="46"/>
      <c r="J108" s="46">
        <f>SUM(I109:I128)</f>
        <v>2254213.14</v>
      </c>
    </row>
    <row r="109" spans="3:10" ht="14.25" customHeight="1" x14ac:dyDescent="0.2">
      <c r="E109" s="12">
        <v>4310</v>
      </c>
      <c r="F109" s="129" t="s">
        <v>138</v>
      </c>
      <c r="G109" s="47"/>
      <c r="H109" s="62"/>
      <c r="I109" s="55">
        <f>I110+I111</f>
        <v>0</v>
      </c>
      <c r="J109" s="57"/>
    </row>
    <row r="110" spans="3:10" ht="14.25" customHeight="1" x14ac:dyDescent="0.2">
      <c r="E110" s="12">
        <v>4311</v>
      </c>
      <c r="F110" s="129" t="s">
        <v>186</v>
      </c>
      <c r="G110" s="47"/>
      <c r="H110" s="62"/>
      <c r="I110" s="60">
        <v>0</v>
      </c>
      <c r="J110" s="57"/>
    </row>
    <row r="111" spans="3:10" ht="14.25" customHeight="1" x14ac:dyDescent="0.2">
      <c r="E111" s="12">
        <v>4319</v>
      </c>
      <c r="F111" s="129" t="s">
        <v>187</v>
      </c>
      <c r="G111" s="47"/>
      <c r="H111" s="62"/>
      <c r="I111" s="60">
        <v>0</v>
      </c>
      <c r="J111" s="57"/>
    </row>
    <row r="112" spans="3:10" ht="14.25" customHeight="1" x14ac:dyDescent="0.2">
      <c r="E112" s="12">
        <v>4320</v>
      </c>
      <c r="F112" s="129" t="s">
        <v>188</v>
      </c>
      <c r="G112" s="47"/>
      <c r="H112" s="62"/>
      <c r="I112" s="55">
        <f>I113+I114+I115+I116+I117</f>
        <v>0</v>
      </c>
      <c r="J112" s="57"/>
    </row>
    <row r="113" spans="5:10" ht="14.25" customHeight="1" x14ac:dyDescent="0.2">
      <c r="E113" s="12">
        <v>4321</v>
      </c>
      <c r="F113" s="129" t="s">
        <v>189</v>
      </c>
      <c r="G113" s="47"/>
      <c r="H113" s="62"/>
      <c r="I113" s="60">
        <v>0</v>
      </c>
      <c r="J113" s="57"/>
    </row>
    <row r="114" spans="5:10" ht="14.25" customHeight="1" x14ac:dyDescent="0.2">
      <c r="E114" s="12">
        <v>4322</v>
      </c>
      <c r="F114" s="129" t="s">
        <v>190</v>
      </c>
      <c r="G114" s="47"/>
      <c r="H114" s="62"/>
      <c r="I114" s="60">
        <v>0</v>
      </c>
      <c r="J114" s="57"/>
    </row>
    <row r="115" spans="5:10" ht="14.25" customHeight="1" x14ac:dyDescent="0.2">
      <c r="E115" s="12">
        <v>4323</v>
      </c>
      <c r="F115" s="129" t="s">
        <v>191</v>
      </c>
      <c r="G115" s="47"/>
      <c r="H115" s="62"/>
      <c r="I115" s="60">
        <v>0</v>
      </c>
      <c r="J115" s="57"/>
    </row>
    <row r="116" spans="5:10" ht="14.25" customHeight="1" x14ac:dyDescent="0.2">
      <c r="E116" s="12">
        <v>4324</v>
      </c>
      <c r="F116" s="129" t="s">
        <v>192</v>
      </c>
      <c r="G116" s="47"/>
      <c r="H116" s="62"/>
      <c r="I116" s="60">
        <v>0</v>
      </c>
      <c r="J116" s="57"/>
    </row>
    <row r="117" spans="5:10" ht="14.25" customHeight="1" x14ac:dyDescent="0.2">
      <c r="E117" s="12">
        <v>4325</v>
      </c>
      <c r="F117" s="129" t="s">
        <v>193</v>
      </c>
      <c r="G117" s="47"/>
      <c r="H117" s="62"/>
      <c r="I117" s="60">
        <v>0</v>
      </c>
      <c r="J117" s="57"/>
    </row>
    <row r="118" spans="5:10" ht="14.25" customHeight="1" x14ac:dyDescent="0.2">
      <c r="E118" s="12">
        <v>4330</v>
      </c>
      <c r="F118" s="129" t="s">
        <v>140</v>
      </c>
      <c r="G118" s="47"/>
      <c r="H118" s="62"/>
      <c r="I118" s="55">
        <v>0</v>
      </c>
      <c r="J118" s="57"/>
    </row>
    <row r="119" spans="5:10" ht="14.25" customHeight="1" x14ac:dyDescent="0.2">
      <c r="E119" s="12">
        <v>4331</v>
      </c>
      <c r="F119" s="129" t="s">
        <v>140</v>
      </c>
      <c r="G119" s="166"/>
      <c r="H119" s="62"/>
      <c r="I119" s="60">
        <v>0</v>
      </c>
      <c r="J119" s="57"/>
    </row>
    <row r="120" spans="5:10" ht="14.25" customHeight="1" x14ac:dyDescent="0.2">
      <c r="E120" s="12">
        <v>4340</v>
      </c>
      <c r="F120" s="129" t="s">
        <v>141</v>
      </c>
      <c r="G120" s="165"/>
      <c r="H120" s="62"/>
      <c r="I120" s="55">
        <f>I121</f>
        <v>0</v>
      </c>
      <c r="J120" s="57"/>
    </row>
    <row r="121" spans="5:10" ht="14.25" customHeight="1" x14ac:dyDescent="0.2">
      <c r="E121" s="12">
        <v>4341</v>
      </c>
      <c r="F121" s="129" t="s">
        <v>141</v>
      </c>
      <c r="G121" s="165"/>
      <c r="H121" s="62"/>
      <c r="I121" s="60">
        <v>0</v>
      </c>
      <c r="J121" s="57"/>
    </row>
    <row r="122" spans="5:10" ht="14.25" customHeight="1" x14ac:dyDescent="0.2">
      <c r="E122" s="12">
        <v>4390</v>
      </c>
      <c r="F122" s="129" t="s">
        <v>142</v>
      </c>
      <c r="G122" s="165"/>
      <c r="H122" s="62"/>
      <c r="I122" s="55">
        <f>I123+I124+I125+I126+I127+I128+I129</f>
        <v>2254213.14</v>
      </c>
      <c r="J122" s="57"/>
    </row>
    <row r="123" spans="5:10" ht="14.25" customHeight="1" x14ac:dyDescent="0.2">
      <c r="E123" s="12">
        <v>4392</v>
      </c>
      <c r="F123" s="129" t="s">
        <v>194</v>
      </c>
      <c r="G123" s="165"/>
      <c r="H123" s="62"/>
      <c r="I123" s="60">
        <v>0</v>
      </c>
      <c r="J123" s="57"/>
    </row>
    <row r="124" spans="5:10" ht="14.25" customHeight="1" x14ac:dyDescent="0.2">
      <c r="E124" s="12">
        <v>4393</v>
      </c>
      <c r="F124" s="129" t="s">
        <v>195</v>
      </c>
      <c r="G124" s="165"/>
      <c r="H124" s="62"/>
      <c r="I124" s="60">
        <v>0</v>
      </c>
      <c r="J124" s="57"/>
    </row>
    <row r="125" spans="5:10" ht="14.25" customHeight="1" x14ac:dyDescent="0.2">
      <c r="E125" s="12">
        <v>4394</v>
      </c>
      <c r="F125" s="129" t="s">
        <v>196</v>
      </c>
      <c r="G125" s="165"/>
      <c r="H125" s="62"/>
      <c r="I125" s="60">
        <v>0</v>
      </c>
      <c r="J125" s="57"/>
    </row>
    <row r="126" spans="5:10" ht="14.25" customHeight="1" x14ac:dyDescent="0.2">
      <c r="E126" s="12">
        <v>4395</v>
      </c>
      <c r="F126" s="129" t="s">
        <v>197</v>
      </c>
      <c r="G126" s="165"/>
      <c r="H126" s="62"/>
      <c r="I126" s="60">
        <v>0</v>
      </c>
      <c r="J126" s="57"/>
    </row>
    <row r="127" spans="5:10" ht="14.25" customHeight="1" x14ac:dyDescent="0.2">
      <c r="E127" s="12">
        <v>4396</v>
      </c>
      <c r="F127" s="129" t="s">
        <v>198</v>
      </c>
      <c r="G127" s="165"/>
      <c r="H127" s="62"/>
      <c r="I127" s="60">
        <v>0</v>
      </c>
      <c r="J127" s="57"/>
    </row>
    <row r="128" spans="5:10" ht="14.25" customHeight="1" x14ac:dyDescent="0.2">
      <c r="E128" s="12">
        <v>4397</v>
      </c>
      <c r="F128" s="129" t="s">
        <v>199</v>
      </c>
      <c r="G128" s="165"/>
      <c r="H128" s="62"/>
      <c r="I128" s="60">
        <v>0</v>
      </c>
      <c r="J128" s="57"/>
    </row>
    <row r="129" spans="1:10" ht="14.25" customHeight="1" x14ac:dyDescent="0.2">
      <c r="E129" s="12">
        <v>4399</v>
      </c>
      <c r="F129" s="129" t="s">
        <v>142</v>
      </c>
      <c r="G129" s="165"/>
      <c r="H129" s="62"/>
      <c r="I129" s="60">
        <v>2254213.14</v>
      </c>
      <c r="J129" s="57"/>
    </row>
    <row r="130" spans="1:10" ht="14.25" customHeight="1" thickBot="1" x14ac:dyDescent="0.25">
      <c r="F130" s="42" t="s">
        <v>15</v>
      </c>
      <c r="G130" s="1"/>
      <c r="H130" s="42"/>
      <c r="I130" s="141">
        <f>I109+I112+I118+I120+I122</f>
        <v>2254213.14</v>
      </c>
      <c r="J130" s="57"/>
    </row>
    <row r="131" spans="1:10" ht="14.25" customHeight="1" thickTop="1" x14ac:dyDescent="0.2"/>
    <row r="132" spans="1:10" ht="14.25" customHeight="1" x14ac:dyDescent="0.2">
      <c r="C132" s="174" t="s">
        <v>75</v>
      </c>
      <c r="D132" s="174"/>
      <c r="E132" s="174"/>
      <c r="F132" s="174"/>
      <c r="G132" s="174"/>
      <c r="H132" s="174"/>
      <c r="I132" s="174"/>
      <c r="J132" s="174"/>
    </row>
    <row r="133" spans="1:10" ht="14.25" customHeight="1" x14ac:dyDescent="0.2">
      <c r="A133" s="8">
        <v>9</v>
      </c>
      <c r="C133" s="1"/>
      <c r="D133" s="40" t="s">
        <v>76</v>
      </c>
      <c r="E133" s="40"/>
      <c r="F133" s="40"/>
      <c r="G133" s="40"/>
      <c r="H133" s="40"/>
      <c r="I133" s="40"/>
      <c r="J133" s="40"/>
    </row>
    <row r="134" spans="1:10" ht="14.25" customHeight="1" x14ac:dyDescent="0.2">
      <c r="C134" s="33"/>
      <c r="D134" s="33"/>
      <c r="E134" s="10" t="s">
        <v>7</v>
      </c>
      <c r="F134" s="170" t="s">
        <v>8</v>
      </c>
      <c r="G134" s="170"/>
      <c r="H134" s="170"/>
      <c r="I134" s="115" t="s">
        <v>43</v>
      </c>
      <c r="J134" s="10" t="s">
        <v>9</v>
      </c>
    </row>
    <row r="135" spans="1:10" ht="14.25" customHeight="1" x14ac:dyDescent="0.2">
      <c r="C135" s="33"/>
      <c r="D135" s="33"/>
      <c r="E135" s="43">
        <v>5100</v>
      </c>
      <c r="F135" s="44" t="s">
        <v>77</v>
      </c>
      <c r="G135" s="49"/>
      <c r="H135" s="49"/>
      <c r="I135" s="54">
        <f>SUM(I136:I138)</f>
        <v>141708193.97999999</v>
      </c>
      <c r="J135" s="46">
        <f>SUM(I136:I138)</f>
        <v>141708193.97999999</v>
      </c>
    </row>
    <row r="136" spans="1:10" ht="14.25" customHeight="1" x14ac:dyDescent="0.2">
      <c r="C136" s="33"/>
      <c r="D136" s="33"/>
      <c r="E136" s="12">
        <v>5110</v>
      </c>
      <c r="F136" s="47" t="s">
        <v>78</v>
      </c>
      <c r="G136" s="49"/>
      <c r="H136" s="49"/>
      <c r="I136" s="105">
        <v>114789055.55</v>
      </c>
      <c r="J136" s="53"/>
    </row>
    <row r="137" spans="1:10" ht="14.25" customHeight="1" x14ac:dyDescent="0.2">
      <c r="C137" s="33"/>
      <c r="D137" s="33"/>
      <c r="E137" s="12">
        <v>5120</v>
      </c>
      <c r="F137" s="47" t="s">
        <v>79</v>
      </c>
      <c r="G137" s="49"/>
      <c r="H137" s="49"/>
      <c r="I137" s="111">
        <v>3571073.22</v>
      </c>
      <c r="J137" s="53"/>
    </row>
    <row r="138" spans="1:10" ht="14.25" customHeight="1" x14ac:dyDescent="0.2">
      <c r="C138" s="33"/>
      <c r="D138" s="33"/>
      <c r="E138" s="12">
        <v>5130</v>
      </c>
      <c r="F138" s="47" t="s">
        <v>80</v>
      </c>
      <c r="G138" s="49"/>
      <c r="H138" s="49"/>
      <c r="I138" s="105">
        <v>23348065.210000001</v>
      </c>
      <c r="J138" s="53"/>
    </row>
    <row r="139" spans="1:10" ht="14.25" customHeight="1" x14ac:dyDescent="0.2">
      <c r="C139" s="33"/>
      <c r="D139" s="33"/>
      <c r="E139" s="43">
        <v>5200</v>
      </c>
      <c r="F139" s="44" t="s">
        <v>81</v>
      </c>
      <c r="G139" s="49"/>
      <c r="H139" s="49"/>
      <c r="I139" s="46">
        <f>SUM(I140:I144)</f>
        <v>1364281</v>
      </c>
      <c r="J139" s="46">
        <f>SUM(I140:I144)</f>
        <v>1364281</v>
      </c>
    </row>
    <row r="140" spans="1:10" ht="14.25" customHeight="1" x14ac:dyDescent="0.2">
      <c r="C140" s="33"/>
      <c r="D140" s="33"/>
      <c r="E140" s="12">
        <v>5210</v>
      </c>
      <c r="F140" s="47" t="s">
        <v>82</v>
      </c>
      <c r="G140" s="49"/>
      <c r="H140" s="49"/>
      <c r="I140" s="48">
        <v>0</v>
      </c>
      <c r="J140" s="53"/>
    </row>
    <row r="141" spans="1:10" ht="14.25" customHeight="1" x14ac:dyDescent="0.2">
      <c r="C141" s="33"/>
      <c r="D141" s="33"/>
      <c r="E141" s="12">
        <v>5220</v>
      </c>
      <c r="F141" s="47" t="s">
        <v>83</v>
      </c>
      <c r="G141" s="49"/>
      <c r="H141" s="49"/>
      <c r="I141" s="48">
        <v>0</v>
      </c>
      <c r="J141" s="53"/>
    </row>
    <row r="142" spans="1:10" ht="14.25" customHeight="1" x14ac:dyDescent="0.2">
      <c r="C142" s="33"/>
      <c r="D142" s="33"/>
      <c r="E142" s="12">
        <v>5230</v>
      </c>
      <c r="F142" s="47" t="s">
        <v>84</v>
      </c>
      <c r="G142" s="49"/>
      <c r="H142" s="49"/>
      <c r="I142" s="48">
        <v>0</v>
      </c>
      <c r="J142" s="53"/>
    </row>
    <row r="143" spans="1:10" ht="14.25" customHeight="1" x14ac:dyDescent="0.2">
      <c r="C143" s="33"/>
      <c r="D143" s="33"/>
      <c r="E143" s="12">
        <v>5240</v>
      </c>
      <c r="F143" s="47" t="s">
        <v>85</v>
      </c>
      <c r="G143" s="49"/>
      <c r="H143" s="49"/>
      <c r="I143" s="111">
        <v>1364281</v>
      </c>
      <c r="J143" s="53"/>
    </row>
    <row r="144" spans="1:10" s="23" customFormat="1" ht="14.25" customHeight="1" x14ac:dyDescent="0.2">
      <c r="C144" s="33"/>
      <c r="D144" s="33"/>
      <c r="E144" s="12">
        <v>5250</v>
      </c>
      <c r="F144" s="47" t="s">
        <v>86</v>
      </c>
      <c r="G144" s="49"/>
      <c r="H144" s="49"/>
      <c r="I144" s="48">
        <v>0</v>
      </c>
      <c r="J144" s="53"/>
    </row>
    <row r="145" spans="1:10" s="23" customFormat="1" ht="14.25" customHeight="1" x14ac:dyDescent="0.2">
      <c r="C145" s="33"/>
      <c r="D145" s="33"/>
      <c r="E145" s="43">
        <v>5300</v>
      </c>
      <c r="F145" s="44" t="s">
        <v>87</v>
      </c>
      <c r="G145" s="49"/>
      <c r="H145" s="49"/>
      <c r="I145" s="46">
        <v>0</v>
      </c>
      <c r="J145" s="46">
        <v>0</v>
      </c>
    </row>
    <row r="146" spans="1:10" s="23" customFormat="1" ht="14.25" customHeight="1" x14ac:dyDescent="0.2">
      <c r="C146" s="33"/>
      <c r="D146" s="33"/>
      <c r="E146" s="12">
        <v>5310</v>
      </c>
      <c r="F146" s="47" t="s">
        <v>69</v>
      </c>
      <c r="G146" s="49"/>
      <c r="H146" s="49"/>
      <c r="I146" s="48">
        <v>0</v>
      </c>
      <c r="J146" s="53"/>
    </row>
    <row r="147" spans="1:10" s="23" customFormat="1" ht="14.25" customHeight="1" x14ac:dyDescent="0.2">
      <c r="C147" s="33"/>
      <c r="D147" s="33"/>
      <c r="E147" s="12">
        <v>5320</v>
      </c>
      <c r="F147" s="47" t="s">
        <v>70</v>
      </c>
      <c r="G147" s="49"/>
      <c r="H147" s="49"/>
      <c r="I147" s="48">
        <v>0</v>
      </c>
      <c r="J147" s="53"/>
    </row>
    <row r="148" spans="1:10" s="23" customFormat="1" ht="14.25" customHeight="1" x14ac:dyDescent="0.2">
      <c r="C148" s="33"/>
      <c r="D148" s="33"/>
      <c r="E148" s="43">
        <v>5400</v>
      </c>
      <c r="F148" s="44" t="s">
        <v>88</v>
      </c>
      <c r="G148" s="49"/>
      <c r="H148" s="49"/>
      <c r="I148" s="46">
        <v>0</v>
      </c>
      <c r="J148" s="46">
        <v>0</v>
      </c>
    </row>
    <row r="149" spans="1:10" s="23" customFormat="1" ht="14.25" customHeight="1" x14ac:dyDescent="0.2">
      <c r="C149" s="33"/>
      <c r="D149" s="33"/>
      <c r="E149" s="12">
        <v>5410</v>
      </c>
      <c r="F149" s="47" t="s">
        <v>89</v>
      </c>
      <c r="G149" s="49"/>
      <c r="H149" s="49"/>
      <c r="I149" s="48">
        <v>0</v>
      </c>
      <c r="J149" s="53"/>
    </row>
    <row r="150" spans="1:10" ht="14.25" customHeight="1" x14ac:dyDescent="0.2">
      <c r="C150" s="33"/>
      <c r="D150" s="33"/>
      <c r="E150" s="12">
        <v>5430</v>
      </c>
      <c r="F150" s="47" t="s">
        <v>90</v>
      </c>
      <c r="G150" s="49"/>
      <c r="H150" s="49"/>
      <c r="I150" s="48">
        <v>0</v>
      </c>
      <c r="J150" s="53"/>
    </row>
    <row r="151" spans="1:10" s="23" customFormat="1" ht="14.25" customHeight="1" x14ac:dyDescent="0.2">
      <c r="C151" s="33"/>
      <c r="D151" s="33"/>
      <c r="E151" s="43">
        <v>5500</v>
      </c>
      <c r="F151" s="44" t="s">
        <v>91</v>
      </c>
      <c r="G151" s="49"/>
      <c r="H151" s="49"/>
      <c r="I151" s="55">
        <f>SUM(I152:I153)</f>
        <v>0</v>
      </c>
      <c r="J151" s="46">
        <f>SUM(I152:I153)</f>
        <v>0</v>
      </c>
    </row>
    <row r="152" spans="1:10" s="23" customFormat="1" ht="14.25" customHeight="1" x14ac:dyDescent="0.2">
      <c r="C152" s="33"/>
      <c r="D152" s="33"/>
      <c r="E152" s="12">
        <v>5510</v>
      </c>
      <c r="F152" s="47" t="s">
        <v>92</v>
      </c>
      <c r="G152" s="49"/>
      <c r="H152" s="49"/>
      <c r="I152" s="153">
        <v>0</v>
      </c>
      <c r="J152" s="49"/>
    </row>
    <row r="153" spans="1:10" s="23" customFormat="1" ht="14.25" customHeight="1" x14ac:dyDescent="0.2">
      <c r="C153" s="33"/>
      <c r="D153" s="33"/>
      <c r="E153" s="12">
        <v>5590</v>
      </c>
      <c r="F153" s="47" t="s">
        <v>93</v>
      </c>
      <c r="G153" s="49"/>
      <c r="H153" s="49"/>
      <c r="I153" s="153">
        <v>0</v>
      </c>
      <c r="J153" s="46"/>
    </row>
    <row r="154" spans="1:10" s="23" customFormat="1" ht="14.25" customHeight="1" thickBot="1" x14ac:dyDescent="0.25">
      <c r="C154" s="33"/>
      <c r="D154" s="33"/>
      <c r="E154" s="9"/>
      <c r="F154" s="171" t="s">
        <v>15</v>
      </c>
      <c r="G154" s="171"/>
      <c r="H154" s="171"/>
      <c r="I154" s="141">
        <f>SUM(I135+I139+I145+I148+I151)</f>
        <v>143072474.97999999</v>
      </c>
      <c r="J154" s="52">
        <f>SUM(J135+J139+J145+J148+J151)</f>
        <v>143072474.97999999</v>
      </c>
    </row>
    <row r="155" spans="1:10" ht="14.25" customHeight="1" thickTop="1" x14ac:dyDescent="0.2"/>
    <row r="156" spans="1:10" ht="14.25" customHeight="1" x14ac:dyDescent="0.2">
      <c r="B156" s="172" t="s">
        <v>94</v>
      </c>
      <c r="C156" s="172"/>
      <c r="D156" s="172"/>
      <c r="E156" s="172"/>
      <c r="F156" s="172"/>
      <c r="G156" s="172"/>
      <c r="H156" s="172"/>
      <c r="I156" s="172"/>
      <c r="J156" s="172"/>
    </row>
    <row r="157" spans="1:10" ht="14.25" customHeight="1" x14ac:dyDescent="0.2">
      <c r="A157" s="8">
        <v>10</v>
      </c>
      <c r="C157" s="1"/>
      <c r="D157" s="40" t="s">
        <v>95</v>
      </c>
      <c r="E157" s="40"/>
      <c r="F157" s="40"/>
      <c r="G157" s="40"/>
      <c r="H157" s="40"/>
      <c r="I157" s="40"/>
      <c r="J157" s="40"/>
    </row>
    <row r="158" spans="1:10" ht="14.25" customHeight="1" x14ac:dyDescent="0.2">
      <c r="C158" s="33"/>
      <c r="D158" s="33"/>
      <c r="E158" s="10" t="s">
        <v>7</v>
      </c>
      <c r="F158" s="170" t="s">
        <v>8</v>
      </c>
      <c r="G158" s="170"/>
      <c r="H158" s="170"/>
      <c r="I158" s="10" t="s">
        <v>9</v>
      </c>
    </row>
    <row r="159" spans="1:10" ht="14.25" customHeight="1" x14ac:dyDescent="0.2">
      <c r="C159" s="33"/>
      <c r="D159" s="33"/>
      <c r="E159" s="12">
        <v>3110</v>
      </c>
      <c r="F159" s="47" t="s">
        <v>70</v>
      </c>
      <c r="G159" s="49"/>
      <c r="H159" s="49"/>
      <c r="I159" s="119">
        <v>343867115.30000001</v>
      </c>
    </row>
    <row r="160" spans="1:10" ht="14.25" customHeight="1" x14ac:dyDescent="0.2">
      <c r="C160" s="33"/>
      <c r="D160" s="33"/>
      <c r="E160" s="12">
        <v>3120</v>
      </c>
      <c r="F160" s="47" t="s">
        <v>96</v>
      </c>
      <c r="G160" s="49"/>
      <c r="H160" s="49"/>
      <c r="I160" s="119">
        <v>22858414.199999999</v>
      </c>
    </row>
    <row r="161" spans="1:11" ht="14.25" customHeight="1" x14ac:dyDescent="0.2">
      <c r="C161" s="33"/>
      <c r="D161" s="33"/>
      <c r="E161" s="12">
        <v>3130</v>
      </c>
      <c r="F161" s="47" t="s">
        <v>97</v>
      </c>
      <c r="G161" s="49"/>
      <c r="H161" s="49"/>
      <c r="I161" s="48">
        <v>0</v>
      </c>
    </row>
    <row r="162" spans="1:11" ht="14.25" customHeight="1" x14ac:dyDescent="0.2">
      <c r="C162" s="33"/>
      <c r="D162" s="33"/>
      <c r="E162" s="12">
        <v>3210</v>
      </c>
      <c r="F162" s="47" t="s">
        <v>98</v>
      </c>
      <c r="G162" s="49"/>
      <c r="H162" s="56"/>
      <c r="I162" s="119">
        <v>32698529.73</v>
      </c>
    </row>
    <row r="163" spans="1:11" ht="14.25" customHeight="1" x14ac:dyDescent="0.2">
      <c r="C163" s="33"/>
      <c r="D163" s="33"/>
      <c r="E163" s="12">
        <v>3220</v>
      </c>
      <c r="F163" s="47" t="s">
        <v>99</v>
      </c>
      <c r="G163" s="49"/>
      <c r="H163" s="56"/>
      <c r="I163" s="119">
        <v>-463063.91</v>
      </c>
    </row>
    <row r="164" spans="1:11" ht="14.25" customHeight="1" x14ac:dyDescent="0.2">
      <c r="C164" s="33"/>
      <c r="D164" s="33"/>
      <c r="E164" s="12">
        <v>3230</v>
      </c>
      <c r="F164" s="47" t="s">
        <v>100</v>
      </c>
      <c r="G164" s="49"/>
      <c r="H164" s="56"/>
      <c r="I164" s="48">
        <v>0</v>
      </c>
    </row>
    <row r="165" spans="1:11" ht="14.25" customHeight="1" thickBot="1" x14ac:dyDescent="0.25">
      <c r="C165" s="33"/>
      <c r="D165" s="33"/>
      <c r="F165" s="171" t="s">
        <v>15</v>
      </c>
      <c r="G165" s="171"/>
      <c r="H165" s="171"/>
      <c r="I165" s="52">
        <f>SUM(I159:I164)</f>
        <v>398960995.31999999</v>
      </c>
    </row>
    <row r="166" spans="1:11" ht="14.25" customHeight="1" thickTop="1" x14ac:dyDescent="0.2">
      <c r="C166" s="33"/>
      <c r="D166" s="33"/>
      <c r="F166" s="42"/>
      <c r="G166" s="42"/>
      <c r="H166" s="42"/>
      <c r="I166" s="57"/>
    </row>
    <row r="167" spans="1:11" ht="14.25" customHeight="1" x14ac:dyDescent="0.2">
      <c r="B167" s="172" t="s">
        <v>101</v>
      </c>
      <c r="C167" s="172"/>
      <c r="D167" s="172"/>
      <c r="E167" s="172"/>
      <c r="F167" s="172"/>
      <c r="G167" s="172"/>
      <c r="H167" s="172"/>
      <c r="I167" s="172"/>
      <c r="J167" s="172"/>
    </row>
    <row r="168" spans="1:11" ht="14.25" customHeight="1" x14ac:dyDescent="0.2">
      <c r="A168" s="8">
        <v>11</v>
      </c>
      <c r="D168" s="40" t="s">
        <v>102</v>
      </c>
      <c r="E168" s="40"/>
      <c r="F168" s="40"/>
      <c r="G168" s="40"/>
      <c r="H168" s="40"/>
      <c r="I168" s="40"/>
      <c r="J168" s="40"/>
    </row>
    <row r="169" spans="1:11" ht="14.25" customHeight="1" x14ac:dyDescent="0.2">
      <c r="C169" s="58"/>
      <c r="D169" s="58"/>
      <c r="E169" s="10" t="s">
        <v>7</v>
      </c>
      <c r="F169" s="170" t="s">
        <v>8</v>
      </c>
      <c r="G169" s="170"/>
      <c r="H169" s="10" t="s">
        <v>254</v>
      </c>
      <c r="I169" s="10" t="s">
        <v>256</v>
      </c>
      <c r="J169" s="10" t="s">
        <v>103</v>
      </c>
    </row>
    <row r="170" spans="1:11" ht="14.25" customHeight="1" x14ac:dyDescent="0.2">
      <c r="C170" s="33"/>
      <c r="D170" s="33"/>
      <c r="E170" s="59">
        <v>1111</v>
      </c>
      <c r="F170" s="47" t="s">
        <v>10</v>
      </c>
      <c r="G170" s="49"/>
      <c r="H170" s="48">
        <v>0</v>
      </c>
      <c r="I170" s="60">
        <v>0</v>
      </c>
      <c r="J170" s="60">
        <v>0</v>
      </c>
    </row>
    <row r="171" spans="1:11" ht="14.25" customHeight="1" x14ac:dyDescent="0.2">
      <c r="C171" s="33"/>
      <c r="D171" s="33"/>
      <c r="E171" s="59">
        <v>1112</v>
      </c>
      <c r="F171" s="47" t="s">
        <v>11</v>
      </c>
      <c r="G171" s="49"/>
      <c r="H171" s="127">
        <v>29397800.050000001</v>
      </c>
      <c r="I171" s="120">
        <v>43363606.43</v>
      </c>
      <c r="J171" s="60">
        <v>0</v>
      </c>
      <c r="K171" s="154"/>
    </row>
    <row r="172" spans="1:11" ht="14.25" customHeight="1" x14ac:dyDescent="0.2">
      <c r="C172" s="33"/>
      <c r="D172" s="33"/>
      <c r="E172" s="59">
        <v>1113</v>
      </c>
      <c r="F172" s="47" t="s">
        <v>104</v>
      </c>
      <c r="G172" s="49"/>
      <c r="H172" s="48">
        <v>0</v>
      </c>
      <c r="I172" s="106">
        <v>0</v>
      </c>
      <c r="J172" s="60">
        <v>0</v>
      </c>
    </row>
    <row r="173" spans="1:11" ht="14.25" customHeight="1" x14ac:dyDescent="0.2">
      <c r="C173" s="33"/>
      <c r="D173" s="33"/>
      <c r="E173" s="59">
        <v>1114</v>
      </c>
      <c r="F173" s="47" t="s">
        <v>105</v>
      </c>
      <c r="G173" s="49"/>
      <c r="H173" s="120">
        <v>10735025.859999999</v>
      </c>
      <c r="I173" s="121">
        <v>7899100.9699999997</v>
      </c>
      <c r="J173" s="60">
        <v>0</v>
      </c>
    </row>
    <row r="174" spans="1:11" ht="14.25" customHeight="1" x14ac:dyDescent="0.2">
      <c r="C174" s="33"/>
      <c r="D174" s="33"/>
      <c r="E174" s="59">
        <v>1116</v>
      </c>
      <c r="F174" s="47" t="s">
        <v>106</v>
      </c>
      <c r="G174" s="49"/>
      <c r="H174" s="48">
        <v>0</v>
      </c>
      <c r="I174" s="60">
        <v>0</v>
      </c>
      <c r="J174" s="60">
        <v>0</v>
      </c>
    </row>
    <row r="175" spans="1:11" ht="14.25" customHeight="1" thickBot="1" x14ac:dyDescent="0.25">
      <c r="C175" s="33"/>
      <c r="D175" s="33"/>
      <c r="F175" s="61" t="s">
        <v>15</v>
      </c>
      <c r="G175" s="61"/>
      <c r="H175" s="52">
        <f>SUM(H170:H174)</f>
        <v>40132825.909999996</v>
      </c>
      <c r="I175" s="52">
        <f>SUM(I170:I174)</f>
        <v>51262707.399999999</v>
      </c>
      <c r="J175" s="52">
        <v>0</v>
      </c>
    </row>
    <row r="176" spans="1:11" ht="14.25" customHeight="1" thickTop="1" x14ac:dyDescent="0.2">
      <c r="C176" s="33"/>
      <c r="D176" s="33"/>
      <c r="F176" s="61"/>
      <c r="G176" s="61"/>
      <c r="H176" s="57"/>
      <c r="I176" s="57"/>
      <c r="J176" s="57"/>
    </row>
    <row r="177" spans="1:10" ht="14.25" customHeight="1" x14ac:dyDescent="0.2">
      <c r="A177" s="8">
        <v>12</v>
      </c>
      <c r="D177" s="40" t="s">
        <v>107</v>
      </c>
      <c r="E177" s="40"/>
      <c r="F177" s="40"/>
      <c r="G177" s="40"/>
      <c r="H177" s="40"/>
      <c r="I177" s="40"/>
      <c r="J177" s="40"/>
    </row>
    <row r="178" spans="1:10" ht="14.25" customHeight="1" x14ac:dyDescent="0.2">
      <c r="C178" s="58"/>
      <c r="D178" s="58"/>
      <c r="E178" s="10" t="s">
        <v>7</v>
      </c>
      <c r="F178" s="170" t="s">
        <v>8</v>
      </c>
      <c r="G178" s="170"/>
      <c r="H178" s="170"/>
      <c r="I178" s="115" t="s">
        <v>43</v>
      </c>
      <c r="J178" s="10" t="s">
        <v>9</v>
      </c>
    </row>
    <row r="179" spans="1:10" s="29" customFormat="1" ht="14.25" customHeight="1" x14ac:dyDescent="0.2">
      <c r="C179" s="33"/>
      <c r="D179" s="33"/>
      <c r="E179" s="43">
        <v>1230</v>
      </c>
      <c r="F179" s="62" t="s">
        <v>108</v>
      </c>
      <c r="G179" s="44"/>
      <c r="H179" s="44"/>
      <c r="I179" s="63">
        <f>SUM(I180:I183)</f>
        <v>273995179.95999998</v>
      </c>
      <c r="J179" s="46">
        <f>SUM(I180:I183)</f>
        <v>273995179.95999998</v>
      </c>
    </row>
    <row r="180" spans="1:10" ht="14.25" customHeight="1" x14ac:dyDescent="0.2">
      <c r="C180" s="33"/>
      <c r="D180" s="33"/>
      <c r="E180" s="12">
        <v>1231</v>
      </c>
      <c r="F180" s="37" t="s">
        <v>109</v>
      </c>
      <c r="G180" s="49"/>
      <c r="H180" s="49"/>
      <c r="I180" s="113">
        <v>22333764.199999999</v>
      </c>
      <c r="J180" s="47"/>
    </row>
    <row r="181" spans="1:10" ht="14.25" customHeight="1" x14ac:dyDescent="0.2">
      <c r="C181" s="33"/>
      <c r="D181" s="33"/>
      <c r="E181" s="12">
        <v>1233</v>
      </c>
      <c r="F181" s="37" t="s">
        <v>110</v>
      </c>
      <c r="G181" s="49"/>
      <c r="H181" s="49"/>
      <c r="I181" s="113">
        <v>157256799.63999999</v>
      </c>
      <c r="J181" s="47"/>
    </row>
    <row r="182" spans="1:10" ht="14.25" customHeight="1" x14ac:dyDescent="0.2">
      <c r="C182" s="33"/>
      <c r="D182" s="33"/>
      <c r="E182" s="12">
        <v>1235</v>
      </c>
      <c r="F182" s="37" t="s">
        <v>111</v>
      </c>
      <c r="G182" s="49"/>
      <c r="H182" s="49"/>
      <c r="I182" s="48">
        <v>360286.98</v>
      </c>
      <c r="J182" s="47"/>
    </row>
    <row r="183" spans="1:10" ht="14.25" customHeight="1" x14ac:dyDescent="0.2">
      <c r="C183" s="33"/>
      <c r="D183" s="33"/>
      <c r="E183" s="12">
        <v>1236</v>
      </c>
      <c r="F183" s="37" t="s">
        <v>112</v>
      </c>
      <c r="G183" s="49"/>
      <c r="H183" s="49"/>
      <c r="I183" s="113">
        <v>94044329.140000001</v>
      </c>
      <c r="J183" s="47"/>
    </row>
    <row r="184" spans="1:10" s="29" customFormat="1" ht="14.25" customHeight="1" x14ac:dyDescent="0.2">
      <c r="C184" s="33"/>
      <c r="D184" s="33"/>
      <c r="E184" s="43">
        <v>1240</v>
      </c>
      <c r="F184" s="62" t="s">
        <v>113</v>
      </c>
      <c r="G184" s="44"/>
      <c r="H184" s="44"/>
      <c r="I184" s="126">
        <f>SUM(I185:I191)</f>
        <v>221269376.09999999</v>
      </c>
      <c r="J184" s="46">
        <f>SUM(I185:I191)</f>
        <v>221269376.09999999</v>
      </c>
    </row>
    <row r="185" spans="1:10" ht="14.25" customHeight="1" x14ac:dyDescent="0.2">
      <c r="C185" s="33"/>
      <c r="D185" s="33"/>
      <c r="E185" s="12">
        <v>1241</v>
      </c>
      <c r="F185" s="37" t="s">
        <v>114</v>
      </c>
      <c r="G185" s="49"/>
      <c r="H185" s="49"/>
      <c r="I185" s="113">
        <v>120267486.81999999</v>
      </c>
      <c r="J185" s="47"/>
    </row>
    <row r="186" spans="1:10" ht="14.25" customHeight="1" x14ac:dyDescent="0.2">
      <c r="C186" s="33"/>
      <c r="D186" s="33"/>
      <c r="E186" s="12">
        <v>1242</v>
      </c>
      <c r="F186" s="37" t="s">
        <v>115</v>
      </c>
      <c r="G186" s="49"/>
      <c r="H186" s="49"/>
      <c r="I186" s="105">
        <v>26059495.710000001</v>
      </c>
      <c r="J186" s="47"/>
    </row>
    <row r="187" spans="1:10" ht="14.25" customHeight="1" x14ac:dyDescent="0.2">
      <c r="C187" s="33"/>
      <c r="D187" s="33"/>
      <c r="E187" s="12">
        <v>1243</v>
      </c>
      <c r="F187" s="37" t="s">
        <v>116</v>
      </c>
      <c r="G187" s="49"/>
      <c r="H187" s="49"/>
      <c r="I187" s="105">
        <v>11709743.74</v>
      </c>
      <c r="J187" s="47"/>
    </row>
    <row r="188" spans="1:10" ht="14.25" customHeight="1" x14ac:dyDescent="0.2">
      <c r="C188" s="33"/>
      <c r="D188" s="33"/>
      <c r="E188" s="12">
        <v>1244</v>
      </c>
      <c r="F188" s="37" t="s">
        <v>117</v>
      </c>
      <c r="G188" s="49"/>
      <c r="H188" s="49"/>
      <c r="I188" s="105">
        <v>10503019.01</v>
      </c>
      <c r="J188" s="47"/>
    </row>
    <row r="189" spans="1:10" ht="14.25" customHeight="1" x14ac:dyDescent="0.2">
      <c r="C189" s="33"/>
      <c r="D189" s="33"/>
      <c r="E189" s="12">
        <v>1245</v>
      </c>
      <c r="F189" s="37" t="s">
        <v>118</v>
      </c>
      <c r="G189" s="49"/>
      <c r="H189" s="49"/>
      <c r="I189" s="48">
        <v>0</v>
      </c>
      <c r="J189" s="47"/>
    </row>
    <row r="190" spans="1:10" ht="14.25" customHeight="1" x14ac:dyDescent="0.2">
      <c r="C190" s="33"/>
      <c r="D190" s="33"/>
      <c r="E190" s="12">
        <v>1246</v>
      </c>
      <c r="F190" s="37" t="s">
        <v>119</v>
      </c>
      <c r="G190" s="49"/>
      <c r="H190" s="49"/>
      <c r="I190" s="105">
        <v>50592525.380000003</v>
      </c>
      <c r="J190" s="47"/>
    </row>
    <row r="191" spans="1:10" ht="14.25" customHeight="1" x14ac:dyDescent="0.2">
      <c r="C191" s="33"/>
      <c r="D191" s="33"/>
      <c r="E191" s="12">
        <v>1247</v>
      </c>
      <c r="F191" s="37" t="s">
        <v>120</v>
      </c>
      <c r="G191" s="49"/>
      <c r="H191" s="49"/>
      <c r="I191" s="105">
        <v>2137105.44</v>
      </c>
      <c r="J191" s="47"/>
    </row>
    <row r="192" spans="1:10" ht="14.25" customHeight="1" x14ac:dyDescent="0.2">
      <c r="C192" s="33"/>
      <c r="D192" s="33"/>
      <c r="E192" s="43">
        <v>1250</v>
      </c>
      <c r="F192" s="62" t="s">
        <v>121</v>
      </c>
      <c r="G192" s="49"/>
      <c r="H192" s="49"/>
      <c r="I192" s="114">
        <f>SUM(I193:I194)</f>
        <v>2442117.84</v>
      </c>
      <c r="J192" s="46">
        <f>SUM(I193:I194)</f>
        <v>2442117.84</v>
      </c>
    </row>
    <row r="193" spans="3:10" ht="14.25" customHeight="1" x14ac:dyDescent="0.2">
      <c r="C193" s="33"/>
      <c r="D193" s="33"/>
      <c r="E193" s="12">
        <v>1251</v>
      </c>
      <c r="F193" s="37" t="s">
        <v>35</v>
      </c>
      <c r="G193" s="49"/>
      <c r="H193" s="49"/>
      <c r="I193" s="105">
        <v>2442117.84</v>
      </c>
      <c r="J193" s="47"/>
    </row>
    <row r="194" spans="3:10" ht="14.25" customHeight="1" x14ac:dyDescent="0.2">
      <c r="C194" s="33"/>
      <c r="D194" s="33"/>
      <c r="E194" s="12">
        <v>1254</v>
      </c>
      <c r="F194" s="37" t="s">
        <v>36</v>
      </c>
      <c r="G194" s="49"/>
      <c r="H194" s="49"/>
      <c r="I194" s="48">
        <v>0</v>
      </c>
      <c r="J194" s="47"/>
    </row>
    <row r="195" spans="3:10" ht="14.25" customHeight="1" thickBot="1" x14ac:dyDescent="0.25">
      <c r="C195" s="33"/>
      <c r="D195" s="33"/>
      <c r="F195" s="171" t="s">
        <v>15</v>
      </c>
      <c r="G195" s="171"/>
      <c r="H195" s="171"/>
      <c r="I195" s="142">
        <f>I179+I184+I192</f>
        <v>497706673.89999992</v>
      </c>
      <c r="J195" s="52">
        <f>J192+J184+J179</f>
        <v>497706673.89999998</v>
      </c>
    </row>
    <row r="196" spans="3:10" ht="14.25" customHeight="1" thickTop="1" x14ac:dyDescent="0.2"/>
    <row r="197" spans="3:10" ht="14.25" customHeight="1" x14ac:dyDescent="0.2">
      <c r="C197" s="58"/>
      <c r="D197" s="40" t="s">
        <v>122</v>
      </c>
      <c r="E197" s="40"/>
      <c r="F197" s="40"/>
      <c r="G197" s="40"/>
      <c r="H197" s="40"/>
      <c r="I197" s="40"/>
      <c r="J197" s="40"/>
    </row>
    <row r="198" spans="3:10" ht="14.25" customHeight="1" x14ac:dyDescent="0.2">
      <c r="C198" s="58"/>
      <c r="D198" s="58"/>
      <c r="E198" s="10" t="s">
        <v>7</v>
      </c>
      <c r="F198" s="65" t="s">
        <v>8</v>
      </c>
      <c r="G198" s="65"/>
      <c r="H198" s="10" t="s">
        <v>123</v>
      </c>
      <c r="I198" s="10" t="s">
        <v>124</v>
      </c>
      <c r="J198" s="10" t="s">
        <v>103</v>
      </c>
    </row>
    <row r="199" spans="3:10" ht="14.25" customHeight="1" x14ac:dyDescent="0.2">
      <c r="C199" s="33"/>
      <c r="D199" s="33"/>
      <c r="E199" s="66">
        <v>5500</v>
      </c>
      <c r="F199" s="67" t="s">
        <v>125</v>
      </c>
      <c r="G199" s="68"/>
      <c r="H199" s="69">
        <f>SUM(H200:H205)</f>
        <v>0</v>
      </c>
      <c r="I199" s="69">
        <f>SUM(I200:I205)</f>
        <v>-0.09</v>
      </c>
      <c r="J199" s="69">
        <v>0</v>
      </c>
    </row>
    <row r="200" spans="3:10" ht="14.25" customHeight="1" x14ac:dyDescent="0.2">
      <c r="C200" s="33"/>
      <c r="D200" s="33"/>
      <c r="E200" s="70">
        <v>5510</v>
      </c>
      <c r="F200" s="71" t="s">
        <v>126</v>
      </c>
      <c r="G200" s="68"/>
      <c r="H200" s="15">
        <v>0</v>
      </c>
      <c r="I200" s="122">
        <v>0</v>
      </c>
      <c r="J200" s="72">
        <f>H200-I200</f>
        <v>0</v>
      </c>
    </row>
    <row r="201" spans="3:10" ht="14.25" customHeight="1" x14ac:dyDescent="0.2">
      <c r="C201" s="33"/>
      <c r="D201" s="33"/>
      <c r="E201" s="70">
        <v>5520</v>
      </c>
      <c r="F201" s="71" t="s">
        <v>127</v>
      </c>
      <c r="G201" s="68"/>
      <c r="H201" s="73">
        <v>0</v>
      </c>
      <c r="I201" s="73">
        <v>0</v>
      </c>
      <c r="J201" s="73">
        <v>0</v>
      </c>
    </row>
    <row r="202" spans="3:10" ht="14.25" customHeight="1" x14ac:dyDescent="0.2">
      <c r="C202" s="33"/>
      <c r="D202" s="33"/>
      <c r="E202" s="70">
        <v>5530</v>
      </c>
      <c r="F202" s="71" t="s">
        <v>128</v>
      </c>
      <c r="G202" s="68"/>
      <c r="H202" s="73">
        <v>0</v>
      </c>
      <c r="I202" s="73">
        <v>0</v>
      </c>
      <c r="J202" s="73">
        <v>0</v>
      </c>
    </row>
    <row r="203" spans="3:10" ht="14.25" customHeight="1" x14ac:dyDescent="0.2">
      <c r="C203" s="33"/>
      <c r="D203" s="33"/>
      <c r="E203" s="70">
        <v>5540</v>
      </c>
      <c r="F203" s="71" t="s">
        <v>129</v>
      </c>
      <c r="G203" s="68"/>
      <c r="H203" s="73">
        <v>0</v>
      </c>
      <c r="I203" s="73">
        <v>0</v>
      </c>
      <c r="J203" s="73">
        <v>0</v>
      </c>
    </row>
    <row r="204" spans="3:10" ht="14.25" customHeight="1" x14ac:dyDescent="0.2">
      <c r="C204" s="33"/>
      <c r="D204" s="33"/>
      <c r="E204" s="70">
        <v>5550</v>
      </c>
      <c r="F204" s="71" t="s">
        <v>130</v>
      </c>
      <c r="G204" s="68"/>
      <c r="H204" s="73">
        <v>0</v>
      </c>
      <c r="I204" s="73">
        <v>0</v>
      </c>
      <c r="J204" s="73">
        <v>0</v>
      </c>
    </row>
    <row r="205" spans="3:10" ht="14.25" customHeight="1" x14ac:dyDescent="0.2">
      <c r="C205" s="33"/>
      <c r="D205" s="33"/>
      <c r="E205" s="70">
        <v>5590</v>
      </c>
      <c r="F205" s="71" t="s">
        <v>131</v>
      </c>
      <c r="G205" s="68"/>
      <c r="H205" s="73">
        <v>0</v>
      </c>
      <c r="I205" s="73">
        <v>-0.09</v>
      </c>
      <c r="J205" s="73">
        <v>0</v>
      </c>
    </row>
    <row r="206" spans="3:10" ht="14.25" customHeight="1" x14ac:dyDescent="0.2">
      <c r="C206" s="33"/>
      <c r="D206" s="33"/>
      <c r="E206" s="66">
        <v>5600</v>
      </c>
      <c r="F206" s="67" t="s">
        <v>132</v>
      </c>
      <c r="G206" s="68"/>
      <c r="H206" s="69">
        <v>0</v>
      </c>
      <c r="I206" s="69">
        <v>0</v>
      </c>
      <c r="J206" s="69">
        <v>0</v>
      </c>
    </row>
    <row r="207" spans="3:10" ht="14.25" customHeight="1" x14ac:dyDescent="0.2">
      <c r="C207" s="33"/>
      <c r="D207" s="33"/>
      <c r="E207" s="70">
        <v>5610</v>
      </c>
      <c r="F207" s="71" t="s">
        <v>133</v>
      </c>
      <c r="G207" s="68"/>
      <c r="H207" s="73">
        <v>0</v>
      </c>
      <c r="I207" s="73">
        <v>0</v>
      </c>
      <c r="J207" s="73">
        <v>0</v>
      </c>
    </row>
    <row r="208" spans="3:10" ht="14.25" customHeight="1" thickBot="1" x14ac:dyDescent="0.25">
      <c r="C208" s="33"/>
      <c r="D208" s="33"/>
      <c r="F208" s="74" t="s">
        <v>15</v>
      </c>
      <c r="G208" s="74"/>
      <c r="H208" s="167">
        <f>H199+H206</f>
        <v>0</v>
      </c>
      <c r="I208" s="52">
        <v>0</v>
      </c>
      <c r="J208" s="52">
        <v>0</v>
      </c>
    </row>
    <row r="209" spans="3:10" ht="14.25" customHeight="1" thickTop="1" x14ac:dyDescent="0.2">
      <c r="H209" s="1"/>
      <c r="I209" s="64">
        <f>I199+I206</f>
        <v>-0.09</v>
      </c>
    </row>
    <row r="210" spans="3:10" ht="14.25" customHeight="1" x14ac:dyDescent="0.2">
      <c r="C210" s="1"/>
      <c r="D210" s="40" t="s">
        <v>134</v>
      </c>
      <c r="E210" s="40"/>
      <c r="F210" s="40"/>
      <c r="G210" s="40"/>
      <c r="H210" s="40"/>
      <c r="I210" s="40"/>
      <c r="J210" s="40"/>
    </row>
    <row r="211" spans="3:10" ht="14.25" customHeight="1" x14ac:dyDescent="0.2">
      <c r="C211" s="25"/>
      <c r="D211" s="25"/>
      <c r="E211" s="173" t="s">
        <v>135</v>
      </c>
      <c r="F211" s="173"/>
      <c r="G211" s="173"/>
      <c r="H211" s="173"/>
      <c r="I211" s="75" t="s">
        <v>43</v>
      </c>
      <c r="J211" s="75" t="s">
        <v>9</v>
      </c>
    </row>
    <row r="212" spans="3:10" s="6" customFormat="1" ht="14.25" customHeight="1" x14ac:dyDescent="0.2">
      <c r="C212" s="76"/>
      <c r="D212" s="76"/>
      <c r="E212" s="76"/>
      <c r="F212" s="76"/>
      <c r="H212" s="76"/>
      <c r="I212" s="76"/>
      <c r="J212" s="76"/>
    </row>
    <row r="213" spans="3:10" s="6" customFormat="1" ht="14.25" customHeight="1" x14ac:dyDescent="0.2">
      <c r="C213" s="77"/>
      <c r="D213" s="77"/>
      <c r="E213" s="78" t="s">
        <v>136</v>
      </c>
      <c r="F213" s="79"/>
      <c r="G213" s="80"/>
      <c r="H213" s="81"/>
      <c r="I213" s="123">
        <v>175771004.93000001</v>
      </c>
      <c r="J213" s="81">
        <v>0</v>
      </c>
    </row>
    <row r="214" spans="3:10" s="6" customFormat="1" ht="14.25" customHeight="1" x14ac:dyDescent="0.2">
      <c r="C214" s="82"/>
      <c r="D214" s="82"/>
      <c r="E214" s="78" t="s">
        <v>137</v>
      </c>
      <c r="F214" s="83"/>
      <c r="G214" s="80"/>
      <c r="H214" s="80"/>
      <c r="I214" s="123">
        <f>SUM(I215:I220)</f>
        <v>2254213.14</v>
      </c>
      <c r="J214" s="84"/>
    </row>
    <row r="215" spans="3:10" s="6" customFormat="1" ht="14.25" customHeight="1" x14ac:dyDescent="0.2">
      <c r="E215" s="85">
        <v>2.1</v>
      </c>
      <c r="F215" s="80" t="s">
        <v>138</v>
      </c>
      <c r="G215" s="80"/>
      <c r="H215" s="80"/>
      <c r="I215" s="84">
        <v>0</v>
      </c>
      <c r="J215" s="84"/>
    </row>
    <row r="216" spans="3:10" s="6" customFormat="1" ht="14.25" customHeight="1" x14ac:dyDescent="0.2">
      <c r="E216" s="85">
        <v>2.2000000000000002</v>
      </c>
      <c r="F216" s="80" t="s">
        <v>139</v>
      </c>
      <c r="G216" s="80"/>
      <c r="H216" s="80"/>
      <c r="I216" s="84">
        <v>0</v>
      </c>
      <c r="J216" s="84"/>
    </row>
    <row r="217" spans="3:10" s="6" customFormat="1" ht="14.25" customHeight="1" x14ac:dyDescent="0.2">
      <c r="E217" s="85">
        <v>2.2999999999999998</v>
      </c>
      <c r="F217" s="80" t="s">
        <v>140</v>
      </c>
      <c r="G217" s="80"/>
      <c r="H217" s="80"/>
      <c r="I217" s="84">
        <v>0</v>
      </c>
      <c r="J217" s="84"/>
    </row>
    <row r="218" spans="3:10" s="6" customFormat="1" ht="14.25" customHeight="1" x14ac:dyDescent="0.2">
      <c r="E218" s="85">
        <v>2.4</v>
      </c>
      <c r="F218" s="80" t="s">
        <v>141</v>
      </c>
      <c r="G218" s="80"/>
      <c r="H218" s="80"/>
      <c r="I218" s="84">
        <v>0</v>
      </c>
      <c r="J218" s="84"/>
    </row>
    <row r="219" spans="3:10" s="6" customFormat="1" ht="14.25" customHeight="1" x14ac:dyDescent="0.2">
      <c r="E219" s="85">
        <v>2.5</v>
      </c>
      <c r="F219" s="83" t="s">
        <v>142</v>
      </c>
      <c r="G219" s="80"/>
      <c r="H219" s="80"/>
      <c r="I219" s="84">
        <v>2254213.14</v>
      </c>
      <c r="J219" s="84"/>
    </row>
    <row r="220" spans="3:10" s="6" customFormat="1" ht="14.25" customHeight="1" x14ac:dyDescent="0.2">
      <c r="E220" s="85">
        <v>2.6</v>
      </c>
      <c r="F220" s="83" t="s">
        <v>143</v>
      </c>
      <c r="G220" s="80"/>
      <c r="H220" s="80"/>
      <c r="I220" s="84">
        <v>0</v>
      </c>
      <c r="J220" s="84"/>
    </row>
    <row r="221" spans="3:10" s="6" customFormat="1" ht="14.25" customHeight="1" x14ac:dyDescent="0.2">
      <c r="C221" s="86"/>
      <c r="D221" s="86"/>
      <c r="E221" s="78" t="s">
        <v>144</v>
      </c>
      <c r="F221" s="87"/>
      <c r="G221" s="80"/>
      <c r="H221" s="84"/>
      <c r="I221" s="125">
        <f>SUM(I222:I224)</f>
        <v>0</v>
      </c>
      <c r="J221" s="84"/>
    </row>
    <row r="222" spans="3:10" s="6" customFormat="1" ht="14.25" customHeight="1" x14ac:dyDescent="0.2">
      <c r="E222" s="87">
        <v>3.1</v>
      </c>
      <c r="F222" s="83" t="s">
        <v>145</v>
      </c>
      <c r="G222" s="80"/>
      <c r="H222" s="80"/>
      <c r="I222" s="84">
        <v>0</v>
      </c>
      <c r="J222" s="84"/>
    </row>
    <row r="223" spans="3:10" s="6" customFormat="1" ht="14.25" customHeight="1" x14ac:dyDescent="0.2">
      <c r="E223" s="87">
        <v>3.2</v>
      </c>
      <c r="F223" s="83" t="s">
        <v>146</v>
      </c>
      <c r="G223" s="80"/>
      <c r="H223" s="80"/>
      <c r="I223" s="84">
        <v>0</v>
      </c>
      <c r="J223" s="84"/>
    </row>
    <row r="224" spans="3:10" s="6" customFormat="1" ht="14.25" customHeight="1" x14ac:dyDescent="0.2">
      <c r="E224" s="87">
        <v>3.3</v>
      </c>
      <c r="F224" s="83" t="s">
        <v>147</v>
      </c>
      <c r="G224" s="80"/>
      <c r="H224" s="80"/>
      <c r="I224" s="84">
        <v>0</v>
      </c>
      <c r="J224" s="84"/>
    </row>
    <row r="225" spans="3:10" s="6" customFormat="1" ht="14.25" customHeight="1" thickBot="1" x14ac:dyDescent="0.25">
      <c r="C225" s="88"/>
      <c r="D225" s="88"/>
      <c r="E225" s="144" t="s">
        <v>148</v>
      </c>
      <c r="F225" s="145"/>
      <c r="G225" s="146"/>
      <c r="H225" s="147"/>
      <c r="I225" s="148">
        <f>I213+I214-I221</f>
        <v>178025218.06999999</v>
      </c>
      <c r="J225" s="81">
        <v>0</v>
      </c>
    </row>
    <row r="226" spans="3:10" s="6" customFormat="1" ht="14.25" customHeight="1" thickTop="1" x14ac:dyDescent="0.2">
      <c r="C226" s="88"/>
      <c r="D226" s="88"/>
      <c r="E226" s="89"/>
      <c r="F226" s="130"/>
      <c r="G226" s="27"/>
      <c r="H226" s="90"/>
      <c r="I226" s="91"/>
      <c r="J226" s="90"/>
    </row>
    <row r="227" spans="3:10" s="6" customFormat="1" ht="14.25" customHeight="1" x14ac:dyDescent="0.2">
      <c r="C227" s="82"/>
      <c r="D227" s="82"/>
      <c r="E227" s="27"/>
      <c r="F227" s="27"/>
      <c r="G227" s="92"/>
      <c r="H227" s="92"/>
      <c r="I227" s="92"/>
    </row>
    <row r="228" spans="3:10" s="6" customFormat="1" ht="14.25" customHeight="1" x14ac:dyDescent="0.2">
      <c r="D228" s="40" t="s">
        <v>149</v>
      </c>
      <c r="E228" s="40"/>
      <c r="F228" s="40"/>
      <c r="G228" s="40"/>
      <c r="H228" s="40"/>
      <c r="I228" s="40"/>
      <c r="J228" s="40"/>
    </row>
    <row r="229" spans="3:10" s="6" customFormat="1" ht="14.25" customHeight="1" x14ac:dyDescent="0.2">
      <c r="C229" s="76"/>
      <c r="D229" s="76"/>
      <c r="E229" s="170" t="s">
        <v>135</v>
      </c>
      <c r="F229" s="170"/>
      <c r="G229" s="170"/>
      <c r="H229" s="170"/>
      <c r="I229" s="75" t="s">
        <v>43</v>
      </c>
      <c r="J229" s="75" t="s">
        <v>9</v>
      </c>
    </row>
    <row r="230" spans="3:10" s="6" customFormat="1" ht="14.25" customHeight="1" x14ac:dyDescent="0.2">
      <c r="E230" s="78" t="s">
        <v>150</v>
      </c>
      <c r="F230" s="80"/>
      <c r="G230" s="80"/>
      <c r="H230" s="93"/>
      <c r="I230" s="164">
        <v>143132416.81999999</v>
      </c>
      <c r="J230" s="94">
        <v>0</v>
      </c>
    </row>
    <row r="231" spans="3:10" s="6" customFormat="1" ht="14.25" customHeight="1" x14ac:dyDescent="0.2">
      <c r="C231" s="27"/>
      <c r="D231" s="27"/>
      <c r="E231" s="78" t="s">
        <v>151</v>
      </c>
      <c r="F231" s="80"/>
      <c r="G231" s="80"/>
      <c r="H231" s="93"/>
      <c r="I231" s="124">
        <f>SUM(I232:I252)</f>
        <v>59941.840000000004</v>
      </c>
      <c r="J231" s="95"/>
    </row>
    <row r="232" spans="3:10" s="6" customFormat="1" ht="14.25" customHeight="1" x14ac:dyDescent="0.2">
      <c r="C232" s="27"/>
      <c r="D232" s="27"/>
      <c r="E232" s="96">
        <v>2.1</v>
      </c>
      <c r="F232" s="97" t="s">
        <v>152</v>
      </c>
      <c r="G232" s="97"/>
      <c r="H232" s="97"/>
      <c r="I232" s="103">
        <v>0</v>
      </c>
      <c r="J232" s="98"/>
    </row>
    <row r="233" spans="3:10" s="6" customFormat="1" ht="14.25" customHeight="1" x14ac:dyDescent="0.2">
      <c r="C233" s="27"/>
      <c r="D233" s="27"/>
      <c r="E233" s="96">
        <v>2.2000000000000002</v>
      </c>
      <c r="F233" s="97" t="s">
        <v>79</v>
      </c>
      <c r="G233" s="97"/>
      <c r="H233" s="97"/>
      <c r="I233" s="103">
        <v>0</v>
      </c>
      <c r="J233" s="99"/>
    </row>
    <row r="234" spans="3:10" s="6" customFormat="1" ht="14.25" customHeight="1" x14ac:dyDescent="0.2">
      <c r="C234" s="27"/>
      <c r="D234" s="27"/>
      <c r="E234" s="96">
        <v>2.2999999999999998</v>
      </c>
      <c r="F234" s="97" t="s">
        <v>114</v>
      </c>
      <c r="G234" s="97"/>
      <c r="H234" s="97"/>
      <c r="I234" s="168">
        <v>57993.04</v>
      </c>
      <c r="J234" s="99"/>
    </row>
    <row r="235" spans="3:10" s="6" customFormat="1" ht="14.25" customHeight="1" x14ac:dyDescent="0.2">
      <c r="C235" s="27"/>
      <c r="D235" s="27"/>
      <c r="E235" s="96">
        <v>2.4</v>
      </c>
      <c r="F235" s="97" t="s">
        <v>115</v>
      </c>
      <c r="G235" s="97"/>
      <c r="H235" s="97"/>
      <c r="I235" s="103">
        <v>1948.8</v>
      </c>
      <c r="J235" s="99"/>
    </row>
    <row r="236" spans="3:10" s="6" customFormat="1" ht="14.25" customHeight="1" x14ac:dyDescent="0.2">
      <c r="C236" s="27"/>
      <c r="D236" s="27"/>
      <c r="E236" s="96">
        <v>2.5</v>
      </c>
      <c r="F236" s="97" t="s">
        <v>116</v>
      </c>
      <c r="G236" s="97"/>
      <c r="H236" s="97"/>
      <c r="I236" s="103">
        <v>0</v>
      </c>
      <c r="J236" s="99"/>
    </row>
    <row r="237" spans="3:10" s="6" customFormat="1" ht="14.25" customHeight="1" x14ac:dyDescent="0.2">
      <c r="C237" s="27"/>
      <c r="D237" s="27"/>
      <c r="E237" s="96">
        <v>2.6</v>
      </c>
      <c r="F237" s="97" t="s">
        <v>117</v>
      </c>
      <c r="G237" s="97"/>
      <c r="H237" s="97"/>
      <c r="I237" s="103">
        <v>0</v>
      </c>
      <c r="J237" s="99"/>
    </row>
    <row r="238" spans="3:10" s="6" customFormat="1" ht="14.25" customHeight="1" x14ac:dyDescent="0.2">
      <c r="C238" s="27"/>
      <c r="D238" s="27"/>
      <c r="E238" s="96">
        <v>2.7</v>
      </c>
      <c r="F238" s="97" t="s">
        <v>118</v>
      </c>
      <c r="G238" s="97"/>
      <c r="H238" s="97"/>
      <c r="I238" s="103">
        <v>0</v>
      </c>
      <c r="J238" s="99"/>
    </row>
    <row r="239" spans="3:10" s="6" customFormat="1" ht="14.25" customHeight="1" x14ac:dyDescent="0.2">
      <c r="C239" s="27"/>
      <c r="D239" s="27"/>
      <c r="E239" s="96">
        <v>2.8</v>
      </c>
      <c r="F239" s="97" t="s">
        <v>119</v>
      </c>
      <c r="G239" s="97"/>
      <c r="H239" s="97"/>
      <c r="I239" s="103">
        <v>0</v>
      </c>
      <c r="J239" s="99"/>
    </row>
    <row r="240" spans="3:10" s="6" customFormat="1" ht="14.25" customHeight="1" x14ac:dyDescent="0.2">
      <c r="C240" s="27"/>
      <c r="D240" s="27"/>
      <c r="E240" s="96">
        <v>2.9</v>
      </c>
      <c r="F240" s="97" t="s">
        <v>153</v>
      </c>
      <c r="G240" s="97"/>
      <c r="H240" s="97"/>
      <c r="I240" s="103">
        <v>0</v>
      </c>
      <c r="J240" s="99"/>
    </row>
    <row r="241" spans="3:10" s="6" customFormat="1" ht="14.25" customHeight="1" x14ac:dyDescent="0.2">
      <c r="C241" s="27"/>
      <c r="D241" s="27"/>
      <c r="E241" s="96" t="s">
        <v>154</v>
      </c>
      <c r="F241" s="97" t="s">
        <v>155</v>
      </c>
      <c r="G241" s="97"/>
      <c r="H241" s="97"/>
      <c r="I241" s="103">
        <v>0</v>
      </c>
      <c r="J241" s="99"/>
    </row>
    <row r="242" spans="3:10" s="6" customFormat="1" ht="14.25" customHeight="1" x14ac:dyDescent="0.2">
      <c r="C242" s="27"/>
      <c r="D242" s="27"/>
      <c r="E242" s="96" t="s">
        <v>156</v>
      </c>
      <c r="F242" s="97" t="s">
        <v>121</v>
      </c>
      <c r="G242" s="97"/>
      <c r="H242" s="97"/>
      <c r="I242" s="103">
        <v>0</v>
      </c>
      <c r="J242" s="99"/>
    </row>
    <row r="243" spans="3:10" s="6" customFormat="1" ht="14.25" customHeight="1" x14ac:dyDescent="0.2">
      <c r="C243" s="27"/>
      <c r="D243" s="27"/>
      <c r="E243" s="96" t="s">
        <v>157</v>
      </c>
      <c r="F243" s="97" t="s">
        <v>158</v>
      </c>
      <c r="G243" s="97"/>
      <c r="H243" s="97"/>
      <c r="I243" s="103">
        <v>0</v>
      </c>
      <c r="J243" s="99"/>
    </row>
    <row r="244" spans="3:10" s="6" customFormat="1" ht="14.25" customHeight="1" x14ac:dyDescent="0.2">
      <c r="C244" s="27"/>
      <c r="D244" s="27"/>
      <c r="E244" s="96" t="s">
        <v>159</v>
      </c>
      <c r="F244" s="97" t="s">
        <v>160</v>
      </c>
      <c r="G244" s="97"/>
      <c r="H244" s="97"/>
      <c r="I244" s="103">
        <v>0</v>
      </c>
      <c r="J244" s="99"/>
    </row>
    <row r="245" spans="3:10" s="6" customFormat="1" ht="14.25" customHeight="1" x14ac:dyDescent="0.2">
      <c r="C245" s="27"/>
      <c r="D245" s="27"/>
      <c r="E245" s="96" t="s">
        <v>161</v>
      </c>
      <c r="F245" s="97" t="s">
        <v>162</v>
      </c>
      <c r="G245" s="97"/>
      <c r="H245" s="97"/>
      <c r="I245" s="103">
        <v>0</v>
      </c>
      <c r="J245" s="99"/>
    </row>
    <row r="246" spans="3:10" s="6" customFormat="1" ht="14.25" customHeight="1" x14ac:dyDescent="0.2">
      <c r="C246" s="27"/>
      <c r="D246" s="27"/>
      <c r="E246" s="96" t="s">
        <v>163</v>
      </c>
      <c r="F246" s="97" t="s">
        <v>164</v>
      </c>
      <c r="G246" s="97"/>
      <c r="H246" s="97"/>
      <c r="I246" s="103">
        <v>0</v>
      </c>
      <c r="J246" s="99"/>
    </row>
    <row r="247" spans="3:10" s="6" customFormat="1" ht="14.25" customHeight="1" x14ac:dyDescent="0.2">
      <c r="C247" s="27"/>
      <c r="D247" s="27"/>
      <c r="E247" s="96" t="s">
        <v>165</v>
      </c>
      <c r="F247" s="97" t="s">
        <v>166</v>
      </c>
      <c r="G247" s="97"/>
      <c r="H247" s="97"/>
      <c r="I247" s="103">
        <v>0</v>
      </c>
      <c r="J247" s="99"/>
    </row>
    <row r="248" spans="3:10" s="6" customFormat="1" ht="14.25" customHeight="1" x14ac:dyDescent="0.2">
      <c r="C248" s="27"/>
      <c r="D248" s="27"/>
      <c r="E248" s="96" t="s">
        <v>167</v>
      </c>
      <c r="F248" s="97" t="s">
        <v>168</v>
      </c>
      <c r="G248" s="97"/>
      <c r="H248" s="97"/>
      <c r="I248" s="103">
        <v>0</v>
      </c>
      <c r="J248" s="99"/>
    </row>
    <row r="249" spans="3:10" s="6" customFormat="1" ht="14.25" customHeight="1" x14ac:dyDescent="0.2">
      <c r="C249" s="27"/>
      <c r="D249" s="27"/>
      <c r="E249" s="96" t="s">
        <v>169</v>
      </c>
      <c r="F249" s="97" t="s">
        <v>170</v>
      </c>
      <c r="G249" s="97"/>
      <c r="H249" s="97"/>
      <c r="I249" s="103">
        <v>0</v>
      </c>
      <c r="J249" s="99"/>
    </row>
    <row r="250" spans="3:10" s="6" customFormat="1" ht="14.25" customHeight="1" x14ac:dyDescent="0.2">
      <c r="C250" s="27"/>
      <c r="D250" s="27"/>
      <c r="E250" s="96" t="s">
        <v>171</v>
      </c>
      <c r="F250" s="97" t="s">
        <v>172</v>
      </c>
      <c r="G250" s="97"/>
      <c r="H250" s="97"/>
      <c r="I250" s="103">
        <v>0</v>
      </c>
      <c r="J250" s="99"/>
    </row>
    <row r="251" spans="3:10" s="6" customFormat="1" ht="14.25" customHeight="1" x14ac:dyDescent="0.2">
      <c r="C251" s="27"/>
      <c r="D251" s="27"/>
      <c r="E251" s="96" t="s">
        <v>173</v>
      </c>
      <c r="F251" s="97" t="s">
        <v>174</v>
      </c>
      <c r="G251" s="97"/>
      <c r="H251" s="97"/>
      <c r="I251" s="103">
        <v>0</v>
      </c>
      <c r="J251" s="99"/>
    </row>
    <row r="252" spans="3:10" s="6" customFormat="1" ht="14.25" customHeight="1" x14ac:dyDescent="0.2">
      <c r="C252" s="27"/>
      <c r="D252" s="27"/>
      <c r="E252" s="96" t="s">
        <v>175</v>
      </c>
      <c r="F252" s="97" t="s">
        <v>176</v>
      </c>
      <c r="G252" s="97"/>
      <c r="H252" s="97"/>
      <c r="I252" s="103">
        <v>0</v>
      </c>
      <c r="J252" s="99"/>
    </row>
    <row r="253" spans="3:10" s="6" customFormat="1" ht="14.25" customHeight="1" x14ac:dyDescent="0.2">
      <c r="E253" s="100" t="s">
        <v>177</v>
      </c>
      <c r="F253" s="80"/>
      <c r="G253" s="80"/>
      <c r="H253" s="84"/>
      <c r="I253" s="101">
        <f>SUM(I254:I260)</f>
        <v>0.09</v>
      </c>
      <c r="J253" s="99"/>
    </row>
    <row r="254" spans="3:10" s="6" customFormat="1" ht="14.25" customHeight="1" x14ac:dyDescent="0.2">
      <c r="E254" s="102">
        <v>3.1</v>
      </c>
      <c r="F254" s="97" t="s">
        <v>92</v>
      </c>
      <c r="G254" s="80"/>
      <c r="H254" s="80"/>
      <c r="I254" s="103">
        <v>0</v>
      </c>
      <c r="J254" s="99"/>
    </row>
    <row r="255" spans="3:10" s="6" customFormat="1" ht="14.25" customHeight="1" x14ac:dyDescent="0.2">
      <c r="E255" s="102">
        <v>3.2</v>
      </c>
      <c r="F255" s="97" t="s">
        <v>127</v>
      </c>
      <c r="G255" s="80"/>
      <c r="H255" s="80"/>
      <c r="I255" s="103">
        <v>0</v>
      </c>
      <c r="J255" s="99"/>
    </row>
    <row r="256" spans="3:10" s="6" customFormat="1" ht="14.25" customHeight="1" x14ac:dyDescent="0.2">
      <c r="E256" s="102">
        <v>3.3</v>
      </c>
      <c r="F256" s="97" t="s">
        <v>178</v>
      </c>
      <c r="G256" s="80"/>
      <c r="H256" s="80"/>
      <c r="I256" s="103">
        <v>0</v>
      </c>
      <c r="J256" s="99"/>
    </row>
    <row r="257" spans="1:10" s="6" customFormat="1" ht="14.25" customHeight="1" x14ac:dyDescent="0.2">
      <c r="E257" s="102">
        <v>3.4</v>
      </c>
      <c r="F257" s="97" t="s">
        <v>179</v>
      </c>
      <c r="G257" s="80"/>
      <c r="H257" s="80"/>
      <c r="I257" s="103">
        <v>0</v>
      </c>
      <c r="J257" s="99"/>
    </row>
    <row r="258" spans="1:10" s="6" customFormat="1" ht="14.25" customHeight="1" x14ac:dyDescent="0.2">
      <c r="E258" s="102">
        <v>3.5</v>
      </c>
      <c r="F258" s="97" t="s">
        <v>180</v>
      </c>
      <c r="G258" s="80"/>
      <c r="H258" s="80"/>
      <c r="I258" s="103">
        <v>0</v>
      </c>
      <c r="J258" s="99"/>
    </row>
    <row r="259" spans="1:10" s="6" customFormat="1" ht="14.25" customHeight="1" x14ac:dyDescent="0.2">
      <c r="E259" s="102">
        <v>3.6</v>
      </c>
      <c r="F259" s="97" t="s">
        <v>93</v>
      </c>
      <c r="G259" s="80"/>
      <c r="H259" s="80"/>
      <c r="I259" s="103">
        <v>0.09</v>
      </c>
      <c r="J259" s="99"/>
    </row>
    <row r="260" spans="1:10" s="6" customFormat="1" ht="14.25" customHeight="1" x14ac:dyDescent="0.2">
      <c r="E260" s="102">
        <v>3.7</v>
      </c>
      <c r="F260" s="97" t="s">
        <v>181</v>
      </c>
      <c r="G260" s="80"/>
      <c r="H260" s="80"/>
      <c r="I260" s="103">
        <v>0</v>
      </c>
      <c r="J260" s="95"/>
    </row>
    <row r="261" spans="1:10" s="6" customFormat="1" ht="14.25" customHeight="1" thickBot="1" x14ac:dyDescent="0.25">
      <c r="E261" s="149" t="s">
        <v>182</v>
      </c>
      <c r="F261" s="146"/>
      <c r="G261" s="146"/>
      <c r="H261" s="150"/>
      <c r="I261" s="152">
        <f>SUM(I230-I231+I253)</f>
        <v>143072475.06999999</v>
      </c>
      <c r="J261" s="94">
        <v>0</v>
      </c>
    </row>
    <row r="262" spans="1:10" s="6" customFormat="1" ht="14.25" customHeight="1" thickTop="1" x14ac:dyDescent="0.2">
      <c r="C262" s="104"/>
      <c r="D262" s="104"/>
      <c r="E262" s="151"/>
      <c r="F262" s="151"/>
      <c r="G262" s="151"/>
      <c r="H262" s="151"/>
      <c r="I262" s="151"/>
    </row>
    <row r="263" spans="1:10" ht="14.25" customHeight="1" x14ac:dyDescent="0.2">
      <c r="A263" s="2" t="s">
        <v>183</v>
      </c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4.25" customHeight="1" x14ac:dyDescent="0.2">
      <c r="C264" s="33"/>
      <c r="D264" s="40" t="s">
        <v>184</v>
      </c>
      <c r="E264" s="40"/>
      <c r="F264" s="40"/>
      <c r="G264" s="40"/>
      <c r="H264" s="40"/>
      <c r="I264" s="40"/>
      <c r="J264" s="40"/>
    </row>
    <row r="265" spans="1:10" ht="14.25" customHeight="1" x14ac:dyDescent="0.2">
      <c r="C265" s="33"/>
      <c r="D265" s="33"/>
      <c r="E265" s="10" t="s">
        <v>7</v>
      </c>
      <c r="F265" s="170" t="s">
        <v>8</v>
      </c>
      <c r="G265" s="170"/>
      <c r="H265" s="10" t="s">
        <v>123</v>
      </c>
      <c r="I265" s="10" t="s">
        <v>124</v>
      </c>
      <c r="J265" s="10" t="s">
        <v>103</v>
      </c>
    </row>
    <row r="266" spans="1:10" ht="14.25" customHeight="1" x14ac:dyDescent="0.2">
      <c r="C266" s="33"/>
      <c r="D266" s="33"/>
      <c r="E266" s="132">
        <v>7000</v>
      </c>
      <c r="F266" s="134"/>
      <c r="G266" s="133" t="s">
        <v>200</v>
      </c>
      <c r="H266" s="135"/>
      <c r="I266" s="135"/>
      <c r="J266" s="10"/>
    </row>
    <row r="267" spans="1:10" ht="14.25" customHeight="1" x14ac:dyDescent="0.2">
      <c r="C267" s="33"/>
      <c r="D267" s="33"/>
      <c r="E267" s="136">
        <v>7110</v>
      </c>
      <c r="F267" s="137"/>
      <c r="G267" s="138" t="s">
        <v>201</v>
      </c>
      <c r="H267" s="139">
        <v>0</v>
      </c>
      <c r="I267" s="139">
        <v>0</v>
      </c>
      <c r="J267" s="10"/>
    </row>
    <row r="268" spans="1:10" ht="14.25" customHeight="1" x14ac:dyDescent="0.2">
      <c r="C268" s="33"/>
      <c r="D268" s="33"/>
      <c r="E268" s="136">
        <v>7120</v>
      </c>
      <c r="F268" s="137"/>
      <c r="G268" s="138" t="s">
        <v>202</v>
      </c>
      <c r="H268" s="139">
        <v>0</v>
      </c>
      <c r="I268" s="139">
        <v>0</v>
      </c>
      <c r="J268" s="10"/>
    </row>
    <row r="269" spans="1:10" ht="14.25" customHeight="1" x14ac:dyDescent="0.2">
      <c r="C269" s="33"/>
      <c r="D269" s="33"/>
      <c r="E269" s="136">
        <v>7130</v>
      </c>
      <c r="F269" s="137"/>
      <c r="G269" s="138" t="s">
        <v>203</v>
      </c>
      <c r="H269" s="139">
        <v>0</v>
      </c>
      <c r="I269" s="139">
        <v>0</v>
      </c>
      <c r="J269" s="10"/>
    </row>
    <row r="270" spans="1:10" ht="14.25" customHeight="1" x14ac:dyDescent="0.2">
      <c r="C270" s="33"/>
      <c r="D270" s="33"/>
      <c r="E270" s="136">
        <v>7140</v>
      </c>
      <c r="F270" s="137"/>
      <c r="G270" s="138" t="s">
        <v>204</v>
      </c>
      <c r="H270" s="139">
        <v>0</v>
      </c>
      <c r="I270" s="139">
        <v>0</v>
      </c>
      <c r="J270" s="10"/>
    </row>
    <row r="271" spans="1:10" ht="14.25" customHeight="1" x14ac:dyDescent="0.2">
      <c r="C271" s="33"/>
      <c r="D271" s="33"/>
      <c r="E271" s="136">
        <v>7150</v>
      </c>
      <c r="F271" s="137"/>
      <c r="G271" s="138" t="s">
        <v>205</v>
      </c>
      <c r="H271" s="139">
        <v>0</v>
      </c>
      <c r="I271" s="139">
        <v>0</v>
      </c>
      <c r="J271" s="10"/>
    </row>
    <row r="272" spans="1:10" ht="14.25" customHeight="1" x14ac:dyDescent="0.2">
      <c r="C272" s="33"/>
      <c r="D272" s="33"/>
      <c r="E272" s="136">
        <v>7160</v>
      </c>
      <c r="F272" s="137"/>
      <c r="G272" s="138" t="s">
        <v>206</v>
      </c>
      <c r="H272" s="139">
        <v>0</v>
      </c>
      <c r="I272" s="139">
        <v>0</v>
      </c>
      <c r="J272" s="10"/>
    </row>
    <row r="273" spans="3:10" ht="14.25" customHeight="1" x14ac:dyDescent="0.2">
      <c r="C273" s="33"/>
      <c r="D273" s="33"/>
      <c r="E273" s="136">
        <v>7210</v>
      </c>
      <c r="F273" s="137"/>
      <c r="G273" s="138" t="s">
        <v>207</v>
      </c>
      <c r="H273" s="139">
        <v>0</v>
      </c>
      <c r="I273" s="139">
        <v>0</v>
      </c>
      <c r="J273" s="10"/>
    </row>
    <row r="274" spans="3:10" ht="14.25" customHeight="1" x14ac:dyDescent="0.2">
      <c r="C274" s="33"/>
      <c r="D274" s="33"/>
      <c r="E274" s="136">
        <v>7220</v>
      </c>
      <c r="F274" s="137"/>
      <c r="G274" s="138" t="s">
        <v>208</v>
      </c>
      <c r="H274" s="139">
        <v>0</v>
      </c>
      <c r="I274" s="139">
        <v>0</v>
      </c>
      <c r="J274" s="10"/>
    </row>
    <row r="275" spans="3:10" ht="14.25" customHeight="1" x14ac:dyDescent="0.2">
      <c r="C275" s="33"/>
      <c r="D275" s="33"/>
      <c r="E275" s="136">
        <v>7230</v>
      </c>
      <c r="F275" s="137"/>
      <c r="G275" s="138" t="s">
        <v>209</v>
      </c>
      <c r="H275" s="139">
        <v>0</v>
      </c>
      <c r="I275" s="139">
        <v>0</v>
      </c>
      <c r="J275" s="10"/>
    </row>
    <row r="276" spans="3:10" ht="14.25" customHeight="1" x14ac:dyDescent="0.2">
      <c r="C276" s="33"/>
      <c r="D276" s="33"/>
      <c r="E276" s="136">
        <v>7240</v>
      </c>
      <c r="F276" s="137"/>
      <c r="G276" s="138" t="s">
        <v>210</v>
      </c>
      <c r="H276" s="139">
        <v>0</v>
      </c>
      <c r="I276" s="139">
        <v>0</v>
      </c>
      <c r="J276" s="10"/>
    </row>
    <row r="277" spans="3:10" ht="14.25" customHeight="1" x14ac:dyDescent="0.2">
      <c r="C277" s="33"/>
      <c r="D277" s="33"/>
      <c r="E277" s="136">
        <v>7250</v>
      </c>
      <c r="F277" s="137"/>
      <c r="G277" s="138" t="s">
        <v>211</v>
      </c>
      <c r="H277" s="139">
        <v>0</v>
      </c>
      <c r="I277" s="139">
        <v>0</v>
      </c>
      <c r="J277" s="10"/>
    </row>
    <row r="278" spans="3:10" ht="14.25" customHeight="1" x14ac:dyDescent="0.2">
      <c r="C278" s="33"/>
      <c r="D278" s="33"/>
      <c r="E278" s="136">
        <v>7260</v>
      </c>
      <c r="F278" s="137"/>
      <c r="G278" s="138" t="s">
        <v>212</v>
      </c>
      <c r="H278" s="139">
        <v>0</v>
      </c>
      <c r="I278" s="139">
        <v>0</v>
      </c>
      <c r="J278" s="10"/>
    </row>
    <row r="279" spans="3:10" ht="14.25" customHeight="1" x14ac:dyDescent="0.2">
      <c r="C279" s="33"/>
      <c r="D279" s="33"/>
      <c r="E279" s="136">
        <v>7310</v>
      </c>
      <c r="F279" s="137"/>
      <c r="G279" s="138" t="s">
        <v>213</v>
      </c>
      <c r="H279" s="139">
        <v>0</v>
      </c>
      <c r="I279" s="139">
        <v>0</v>
      </c>
      <c r="J279" s="10"/>
    </row>
    <row r="280" spans="3:10" ht="14.25" customHeight="1" x14ac:dyDescent="0.2">
      <c r="C280" s="33"/>
      <c r="D280" s="33"/>
      <c r="E280" s="136">
        <v>7320</v>
      </c>
      <c r="F280" s="137"/>
      <c r="G280" s="138" t="s">
        <v>214</v>
      </c>
      <c r="H280" s="139">
        <v>0</v>
      </c>
      <c r="I280" s="139">
        <v>0</v>
      </c>
      <c r="J280" s="10"/>
    </row>
    <row r="281" spans="3:10" ht="14.25" customHeight="1" x14ac:dyDescent="0.2">
      <c r="C281" s="33"/>
      <c r="D281" s="33"/>
      <c r="E281" s="136">
        <v>7330</v>
      </c>
      <c r="F281" s="137"/>
      <c r="G281" s="138" t="s">
        <v>215</v>
      </c>
      <c r="H281" s="139">
        <v>0</v>
      </c>
      <c r="I281" s="139">
        <v>0</v>
      </c>
      <c r="J281" s="10"/>
    </row>
    <row r="282" spans="3:10" ht="14.25" customHeight="1" x14ac:dyDescent="0.2">
      <c r="C282" s="33"/>
      <c r="D282" s="33"/>
      <c r="E282" s="136">
        <v>7340</v>
      </c>
      <c r="F282" s="137"/>
      <c r="G282" s="138" t="s">
        <v>216</v>
      </c>
      <c r="H282" s="139">
        <v>0</v>
      </c>
      <c r="I282" s="139">
        <v>0</v>
      </c>
      <c r="J282" s="10"/>
    </row>
    <row r="283" spans="3:10" ht="14.25" customHeight="1" x14ac:dyDescent="0.2">
      <c r="C283" s="33"/>
      <c r="D283" s="33"/>
      <c r="E283" s="136">
        <v>7350</v>
      </c>
      <c r="F283" s="137"/>
      <c r="G283" s="138" t="s">
        <v>217</v>
      </c>
      <c r="H283" s="139">
        <v>0</v>
      </c>
      <c r="I283" s="139">
        <v>0</v>
      </c>
      <c r="J283" s="10"/>
    </row>
    <row r="284" spans="3:10" ht="14.25" customHeight="1" x14ac:dyDescent="0.2">
      <c r="C284" s="33"/>
      <c r="D284" s="33"/>
      <c r="E284" s="136">
        <v>7360</v>
      </c>
      <c r="F284" s="137"/>
      <c r="G284" s="138" t="s">
        <v>218</v>
      </c>
      <c r="H284" s="139">
        <v>0</v>
      </c>
      <c r="I284" s="139">
        <v>0</v>
      </c>
      <c r="J284" s="10"/>
    </row>
    <row r="285" spans="3:10" ht="14.25" customHeight="1" x14ac:dyDescent="0.2">
      <c r="C285" s="33"/>
      <c r="D285" s="33"/>
      <c r="E285" s="136">
        <v>7410</v>
      </c>
      <c r="F285" s="137"/>
      <c r="G285" s="138" t="s">
        <v>219</v>
      </c>
      <c r="H285" s="139">
        <v>0</v>
      </c>
      <c r="I285" s="139">
        <v>0</v>
      </c>
      <c r="J285" s="10"/>
    </row>
    <row r="286" spans="3:10" ht="14.25" customHeight="1" x14ac:dyDescent="0.2">
      <c r="C286" s="33"/>
      <c r="D286" s="33"/>
      <c r="E286" s="136">
        <v>7420</v>
      </c>
      <c r="F286" s="137"/>
      <c r="G286" s="138" t="s">
        <v>220</v>
      </c>
      <c r="H286" s="139">
        <v>0</v>
      </c>
      <c r="I286" s="139">
        <v>0</v>
      </c>
      <c r="J286" s="10"/>
    </row>
    <row r="287" spans="3:10" ht="14.25" customHeight="1" x14ac:dyDescent="0.2">
      <c r="C287" s="33"/>
      <c r="D287" s="33"/>
      <c r="E287" s="136">
        <v>7510</v>
      </c>
      <c r="F287" s="137"/>
      <c r="G287" s="138" t="s">
        <v>221</v>
      </c>
      <c r="H287" s="139">
        <v>0</v>
      </c>
      <c r="I287" s="139">
        <v>0</v>
      </c>
      <c r="J287" s="10"/>
    </row>
    <row r="288" spans="3:10" ht="14.25" customHeight="1" x14ac:dyDescent="0.2">
      <c r="C288" s="33"/>
      <c r="D288" s="33"/>
      <c r="E288" s="136">
        <v>7520</v>
      </c>
      <c r="F288" s="137"/>
      <c r="G288" s="138" t="s">
        <v>222</v>
      </c>
      <c r="H288" s="139">
        <v>0</v>
      </c>
      <c r="I288" s="139">
        <v>0</v>
      </c>
      <c r="J288" s="10"/>
    </row>
    <row r="289" spans="3:10" ht="14.25" customHeight="1" x14ac:dyDescent="0.2">
      <c r="C289" s="33"/>
      <c r="D289" s="33"/>
      <c r="E289" s="136">
        <v>7610</v>
      </c>
      <c r="F289" s="137"/>
      <c r="G289" s="138" t="s">
        <v>223</v>
      </c>
      <c r="H289" s="139">
        <v>0</v>
      </c>
      <c r="I289" s="139">
        <v>0</v>
      </c>
      <c r="J289" s="10"/>
    </row>
    <row r="290" spans="3:10" ht="14.25" customHeight="1" x14ac:dyDescent="0.2">
      <c r="C290" s="33"/>
      <c r="D290" s="33"/>
      <c r="E290" s="136">
        <v>7620</v>
      </c>
      <c r="F290" s="137"/>
      <c r="G290" s="138" t="s">
        <v>224</v>
      </c>
      <c r="H290" s="139">
        <v>0</v>
      </c>
      <c r="I290" s="139">
        <v>0</v>
      </c>
      <c r="J290" s="10"/>
    </row>
    <row r="291" spans="3:10" ht="14.25" customHeight="1" x14ac:dyDescent="0.2">
      <c r="C291" s="33"/>
      <c r="D291" s="33"/>
      <c r="E291" s="136">
        <v>7630</v>
      </c>
      <c r="F291" s="137"/>
      <c r="G291" s="138" t="s">
        <v>225</v>
      </c>
      <c r="H291" s="139">
        <v>0</v>
      </c>
      <c r="I291" s="139">
        <v>0</v>
      </c>
      <c r="J291" s="10"/>
    </row>
    <row r="292" spans="3:10" ht="14.25" customHeight="1" x14ac:dyDescent="0.2">
      <c r="C292" s="33"/>
      <c r="D292" s="33"/>
      <c r="E292" s="136">
        <v>7640</v>
      </c>
      <c r="F292" s="137"/>
      <c r="G292" s="138" t="s">
        <v>226</v>
      </c>
      <c r="H292" s="139">
        <v>0</v>
      </c>
      <c r="I292" s="139">
        <v>0</v>
      </c>
      <c r="J292" s="10"/>
    </row>
    <row r="293" spans="3:10" ht="14.25" customHeight="1" x14ac:dyDescent="0.2">
      <c r="C293" s="33"/>
      <c r="D293" s="33"/>
      <c r="E293" s="136">
        <v>7911</v>
      </c>
      <c r="F293" s="137"/>
      <c r="G293" s="138" t="s">
        <v>227</v>
      </c>
      <c r="H293" s="139">
        <v>0</v>
      </c>
      <c r="I293" s="139">
        <v>0</v>
      </c>
      <c r="J293" s="10"/>
    </row>
    <row r="294" spans="3:10" ht="14.25" customHeight="1" x14ac:dyDescent="0.2">
      <c r="C294" s="33"/>
      <c r="D294" s="33"/>
      <c r="E294" s="136">
        <v>7921</v>
      </c>
      <c r="F294" s="137"/>
      <c r="G294" s="138" t="s">
        <v>228</v>
      </c>
      <c r="H294" s="139">
        <v>0</v>
      </c>
      <c r="I294" s="139">
        <v>0</v>
      </c>
      <c r="J294" s="10"/>
    </row>
    <row r="295" spans="3:10" ht="14.25" customHeight="1" x14ac:dyDescent="0.2">
      <c r="C295" s="33"/>
      <c r="D295" s="33"/>
      <c r="E295" s="136">
        <v>7931</v>
      </c>
      <c r="F295" s="137"/>
      <c r="G295" s="138" t="s">
        <v>229</v>
      </c>
      <c r="H295" s="139">
        <v>0</v>
      </c>
      <c r="I295" s="139">
        <v>0</v>
      </c>
      <c r="J295" s="10"/>
    </row>
    <row r="296" spans="3:10" ht="14.25" customHeight="1" x14ac:dyDescent="0.2">
      <c r="C296" s="33"/>
      <c r="D296" s="33"/>
      <c r="E296" s="136">
        <v>7932</v>
      </c>
      <c r="F296" s="137"/>
      <c r="G296" s="138" t="s">
        <v>230</v>
      </c>
      <c r="H296" s="139">
        <v>0</v>
      </c>
      <c r="I296" s="139">
        <v>0</v>
      </c>
      <c r="J296" s="10"/>
    </row>
    <row r="297" spans="3:10" ht="14.25" customHeight="1" x14ac:dyDescent="0.2">
      <c r="C297" s="33"/>
      <c r="D297" s="33"/>
      <c r="E297" s="140">
        <v>8000</v>
      </c>
      <c r="F297" s="137"/>
      <c r="G297" s="137" t="s">
        <v>231</v>
      </c>
      <c r="H297" s="139"/>
      <c r="I297" s="139"/>
      <c r="J297" s="10"/>
    </row>
    <row r="298" spans="3:10" ht="14.25" customHeight="1" x14ac:dyDescent="0.2">
      <c r="C298" s="33"/>
      <c r="D298" s="33"/>
      <c r="E298" s="136">
        <v>8110</v>
      </c>
      <c r="F298" s="137"/>
      <c r="G298" s="138" t="s">
        <v>232</v>
      </c>
      <c r="H298" s="139">
        <v>0</v>
      </c>
      <c r="I298" s="139">
        <v>0</v>
      </c>
      <c r="J298" s="10"/>
    </row>
    <row r="299" spans="3:10" ht="14.25" customHeight="1" x14ac:dyDescent="0.2">
      <c r="C299" s="33"/>
      <c r="D299" s="33"/>
      <c r="E299" s="136">
        <v>8120</v>
      </c>
      <c r="F299" s="137"/>
      <c r="G299" s="138" t="s">
        <v>233</v>
      </c>
      <c r="H299" s="139">
        <v>0</v>
      </c>
      <c r="I299" s="139">
        <v>0</v>
      </c>
      <c r="J299" s="10"/>
    </row>
    <row r="300" spans="3:10" ht="14.25" customHeight="1" x14ac:dyDescent="0.2">
      <c r="C300" s="33"/>
      <c r="D300" s="33"/>
      <c r="E300" s="136">
        <v>8130</v>
      </c>
      <c r="F300" s="137"/>
      <c r="G300" s="138" t="s">
        <v>234</v>
      </c>
      <c r="H300" s="139">
        <v>0</v>
      </c>
      <c r="I300" s="139">
        <v>0</v>
      </c>
      <c r="J300" s="10"/>
    </row>
    <row r="301" spans="3:10" ht="14.25" customHeight="1" x14ac:dyDescent="0.2">
      <c r="C301" s="33"/>
      <c r="D301" s="33"/>
      <c r="E301" s="136">
        <v>8140</v>
      </c>
      <c r="F301" s="137"/>
      <c r="G301" s="138" t="s">
        <v>235</v>
      </c>
      <c r="H301" s="139">
        <v>0</v>
      </c>
      <c r="I301" s="139">
        <v>0</v>
      </c>
      <c r="J301" s="10"/>
    </row>
    <row r="302" spans="3:10" ht="14.25" customHeight="1" x14ac:dyDescent="0.2">
      <c r="C302" s="33"/>
      <c r="D302" s="33"/>
      <c r="E302" s="136">
        <v>8150</v>
      </c>
      <c r="F302" s="137"/>
      <c r="G302" s="138" t="s">
        <v>236</v>
      </c>
      <c r="H302" s="139">
        <v>0</v>
      </c>
      <c r="I302" s="139">
        <v>0</v>
      </c>
      <c r="J302" s="10"/>
    </row>
    <row r="303" spans="3:10" ht="14.25" customHeight="1" x14ac:dyDescent="0.2">
      <c r="C303" s="33"/>
      <c r="D303" s="33"/>
      <c r="E303" s="136">
        <v>8210</v>
      </c>
      <c r="F303" s="137"/>
      <c r="G303" s="138" t="s">
        <v>237</v>
      </c>
      <c r="H303" s="139">
        <v>0</v>
      </c>
      <c r="I303" s="139">
        <v>0</v>
      </c>
      <c r="J303" s="10"/>
    </row>
    <row r="304" spans="3:10" ht="14.25" customHeight="1" x14ac:dyDescent="0.2">
      <c r="C304" s="33"/>
      <c r="D304" s="33"/>
      <c r="E304" s="136">
        <v>8220</v>
      </c>
      <c r="F304" s="137"/>
      <c r="G304" s="138" t="s">
        <v>238</v>
      </c>
      <c r="H304" s="139">
        <v>0</v>
      </c>
      <c r="I304" s="139">
        <v>0</v>
      </c>
      <c r="J304" s="10"/>
    </row>
    <row r="305" spans="1:12" ht="14.25" customHeight="1" x14ac:dyDescent="0.2">
      <c r="C305" s="33"/>
      <c r="D305" s="33"/>
      <c r="E305" s="136">
        <v>8230</v>
      </c>
      <c r="F305" s="137"/>
      <c r="G305" s="138" t="s">
        <v>239</v>
      </c>
      <c r="H305" s="139">
        <v>0</v>
      </c>
      <c r="I305" s="139">
        <v>0</v>
      </c>
      <c r="J305" s="10"/>
    </row>
    <row r="306" spans="1:12" ht="14.25" customHeight="1" x14ac:dyDescent="0.2">
      <c r="C306" s="33"/>
      <c r="D306" s="33"/>
      <c r="E306" s="136">
        <v>8240</v>
      </c>
      <c r="F306" s="137"/>
      <c r="G306" s="138" t="s">
        <v>240</v>
      </c>
      <c r="H306" s="139">
        <v>0</v>
      </c>
      <c r="I306" s="139">
        <v>0</v>
      </c>
      <c r="J306" s="10"/>
    </row>
    <row r="307" spans="1:12" ht="14.25" customHeight="1" x14ac:dyDescent="0.2">
      <c r="C307" s="33"/>
      <c r="D307" s="33"/>
      <c r="E307" s="136">
        <v>8250</v>
      </c>
      <c r="F307" s="137"/>
      <c r="G307" s="138" t="s">
        <v>241</v>
      </c>
      <c r="H307" s="139">
        <v>0</v>
      </c>
      <c r="I307" s="139">
        <v>0</v>
      </c>
      <c r="J307" s="10"/>
    </row>
    <row r="308" spans="1:12" ht="14.25" customHeight="1" x14ac:dyDescent="0.2">
      <c r="C308" s="33"/>
      <c r="D308" s="33"/>
      <c r="E308" s="136">
        <v>8260</v>
      </c>
      <c r="F308" s="137"/>
      <c r="G308" s="138" t="s">
        <v>242</v>
      </c>
      <c r="H308" s="139">
        <v>0</v>
      </c>
      <c r="I308" s="139">
        <v>0</v>
      </c>
      <c r="J308" s="10"/>
    </row>
    <row r="309" spans="1:12" ht="14.25" customHeight="1" x14ac:dyDescent="0.2">
      <c r="C309" s="33"/>
      <c r="D309" s="33"/>
      <c r="E309" s="136">
        <v>8270</v>
      </c>
      <c r="F309" s="137"/>
      <c r="G309" s="138" t="s">
        <v>243</v>
      </c>
      <c r="H309" s="139">
        <v>0</v>
      </c>
      <c r="I309" s="139">
        <v>0</v>
      </c>
      <c r="J309" s="10"/>
    </row>
    <row r="310" spans="1:12" ht="14.25" customHeight="1" thickBot="1" x14ac:dyDescent="0.25">
      <c r="F310" s="61" t="s">
        <v>15</v>
      </c>
      <c r="G310" s="61"/>
      <c r="H310" s="52">
        <v>0</v>
      </c>
      <c r="I310" s="52">
        <v>-9.5367431640625E-7</v>
      </c>
      <c r="J310" s="52">
        <v>-9.5367431640625E-7</v>
      </c>
    </row>
    <row r="311" spans="1:12" ht="14.25" customHeight="1" thickTop="1" x14ac:dyDescent="0.2">
      <c r="F311" s="20"/>
      <c r="G311" s="38"/>
      <c r="H311" s="38"/>
      <c r="I311" s="38"/>
    </row>
    <row r="312" spans="1:12" ht="14.25" customHeight="1" x14ac:dyDescent="0.2">
      <c r="F312" s="20"/>
      <c r="G312" s="38"/>
      <c r="H312" s="38"/>
      <c r="I312" s="38"/>
    </row>
    <row r="313" spans="1:12" s="9" customFormat="1" ht="14.25" customHeight="1" x14ac:dyDescent="0.2">
      <c r="A313" s="1"/>
      <c r="B313" s="1"/>
      <c r="C313" s="1"/>
      <c r="D313" s="1"/>
      <c r="G313" s="23"/>
      <c r="H313" s="23"/>
      <c r="I313" s="23"/>
      <c r="J313" s="1"/>
      <c r="K313" s="1"/>
      <c r="L313" s="1"/>
    </row>
  </sheetData>
  <mergeCells count="81">
    <mergeCell ref="F88:H88"/>
    <mergeCell ref="F89:H89"/>
    <mergeCell ref="F90:H90"/>
    <mergeCell ref="F91:H91"/>
    <mergeCell ref="F92:H92"/>
    <mergeCell ref="F14:H14"/>
    <mergeCell ref="A1:J1"/>
    <mergeCell ref="A2:J2"/>
    <mergeCell ref="A3:J3"/>
    <mergeCell ref="A4:J4"/>
    <mergeCell ref="B6:J6"/>
    <mergeCell ref="C7:J7"/>
    <mergeCell ref="F9:H9"/>
    <mergeCell ref="F10:H10"/>
    <mergeCell ref="F11:H11"/>
    <mergeCell ref="F12:H12"/>
    <mergeCell ref="F13:H13"/>
    <mergeCell ref="F28:H28"/>
    <mergeCell ref="F15:H15"/>
    <mergeCell ref="D17:J17"/>
    <mergeCell ref="F18:H18"/>
    <mergeCell ref="F19:H19"/>
    <mergeCell ref="F20:H20"/>
    <mergeCell ref="F21:H21"/>
    <mergeCell ref="F22:H22"/>
    <mergeCell ref="F24:H24"/>
    <mergeCell ref="F25:H25"/>
    <mergeCell ref="F26:H26"/>
    <mergeCell ref="F27:H27"/>
    <mergeCell ref="F44:H44"/>
    <mergeCell ref="F29:H29"/>
    <mergeCell ref="D31:J31"/>
    <mergeCell ref="D34:J34"/>
    <mergeCell ref="F35:H35"/>
    <mergeCell ref="F36:H36"/>
    <mergeCell ref="F37:H37"/>
    <mergeCell ref="F38:H38"/>
    <mergeCell ref="F39:H39"/>
    <mergeCell ref="D41:J41"/>
    <mergeCell ref="F42:H42"/>
    <mergeCell ref="F43:H43"/>
    <mergeCell ref="F59:H59"/>
    <mergeCell ref="F45:H45"/>
    <mergeCell ref="F46:H46"/>
    <mergeCell ref="F47:H47"/>
    <mergeCell ref="F48:H48"/>
    <mergeCell ref="F49:H49"/>
    <mergeCell ref="F51:H51"/>
    <mergeCell ref="C53:J53"/>
    <mergeCell ref="F55:G55"/>
    <mergeCell ref="F56:H56"/>
    <mergeCell ref="F57:H57"/>
    <mergeCell ref="F58:H58"/>
    <mergeCell ref="C132:J132"/>
    <mergeCell ref="F60:H60"/>
    <mergeCell ref="F61:H61"/>
    <mergeCell ref="F62:H62"/>
    <mergeCell ref="B64:J64"/>
    <mergeCell ref="C65:J65"/>
    <mergeCell ref="F67:H67"/>
    <mergeCell ref="F93:H93"/>
    <mergeCell ref="D95:J95"/>
    <mergeCell ref="F96:H96"/>
    <mergeCell ref="F97:H97"/>
    <mergeCell ref="F104:H104"/>
    <mergeCell ref="D106:J106"/>
    <mergeCell ref="F107:H107"/>
    <mergeCell ref="F108:H108"/>
    <mergeCell ref="F87:H87"/>
    <mergeCell ref="F265:G265"/>
    <mergeCell ref="F134:H134"/>
    <mergeCell ref="F154:H154"/>
    <mergeCell ref="B156:J156"/>
    <mergeCell ref="F158:H158"/>
    <mergeCell ref="F165:H165"/>
    <mergeCell ref="B167:J167"/>
    <mergeCell ref="F169:G169"/>
    <mergeCell ref="F178:H178"/>
    <mergeCell ref="F195:H195"/>
    <mergeCell ref="E211:H211"/>
    <mergeCell ref="E229:H229"/>
  </mergeCells>
  <dataValidations disablePrompts="1" count="1">
    <dataValidation allowBlank="1" showInputMessage="1" showErrorMessage="1" prompt="Diferencia entre el saldo final y el inicial presentados." sqref="J198 J178 J169 J265:J309"/>
  </dataValidations>
  <pageMargins left="0.70866141732283472" right="0.70866141732283472" top="0.59055118110236227" bottom="0.39370078740157483" header="0.31496062992125984" footer="0.31496062992125984"/>
  <pageSetup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PE</vt:lpstr>
      <vt:lpstr>'Notas PE'!Títulos_a_imprimir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2021-09-13T14:46:34Z</cp:lastPrinted>
  <dcterms:created xsi:type="dcterms:W3CDTF">2020-05-14T14:50:55Z</dcterms:created>
  <dcterms:modified xsi:type="dcterms:W3CDTF">2021-10-19T16:40:13Z</dcterms:modified>
</cp:coreProperties>
</file>