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-105" yWindow="-105" windowWidth="23250" windowHeight="12450" tabRatio="863"/>
  </bookViews>
  <sheets>
    <sheet name="ACT" sheetId="60" r:id="rId1"/>
    <sheet name="ESF" sheetId="59" r:id="rId2"/>
    <sheet name="VHP" sheetId="61" r:id="rId3"/>
    <sheet name="EFE" sheetId="62" r:id="rId4"/>
    <sheet name="Conciliacion_Ig" sheetId="63" r:id="rId5"/>
    <sheet name="Conciliacion_Eg" sheetId="64" r:id="rId6"/>
    <sheet name="Memoria" sheetId="65" r:id="rId7"/>
  </sheets>
  <definedNames>
    <definedName name="_xlnm.Print_Area" localSheetId="0">ACT!$A$1:$I$521</definedName>
  </definedNames>
  <calcPr calcId="162913"/>
</workbook>
</file>

<file path=xl/calcChain.xml><?xml version="1.0" encoding="utf-8"?>
<calcChain xmlns="http://schemas.openxmlformats.org/spreadsheetml/2006/main">
  <c r="C451" i="60" l="1"/>
  <c r="C428" i="60"/>
  <c r="C460" i="60" s="1"/>
  <c r="C418" i="60"/>
  <c r="C410" i="60"/>
  <c r="C403" i="60"/>
  <c r="C399" i="60"/>
  <c r="C394" i="60"/>
  <c r="C379" i="60"/>
  <c r="C371" i="60"/>
  <c r="C367" i="60"/>
  <c r="C355" i="60"/>
  <c r="C334" i="60"/>
  <c r="D330" i="60"/>
  <c r="G327" i="60"/>
  <c r="F327" i="60"/>
  <c r="E327" i="60"/>
  <c r="D324" i="60"/>
  <c r="D321" i="60"/>
  <c r="D320" i="60"/>
  <c r="D319" i="60"/>
  <c r="G317" i="60"/>
  <c r="F317" i="60"/>
  <c r="E317" i="60"/>
  <c r="C317" i="60"/>
  <c r="C310" i="60"/>
  <c r="C305" i="60"/>
  <c r="C299" i="60"/>
  <c r="C289" i="60"/>
  <c r="E283" i="60"/>
  <c r="D283" i="60"/>
  <c r="C283" i="60"/>
  <c r="E271" i="60"/>
  <c r="D271" i="60"/>
  <c r="C271" i="60"/>
  <c r="E263" i="60"/>
  <c r="D263" i="60"/>
  <c r="D317" i="60" l="1"/>
  <c r="C423" i="60"/>
  <c r="D51" i="62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C98" i="59" l="1"/>
  <c r="D123" i="59" l="1"/>
  <c r="D117" i="59"/>
  <c r="D114" i="59"/>
  <c r="D113" i="59"/>
  <c r="D112" i="59"/>
  <c r="C200" i="60" l="1"/>
  <c r="D16" i="62" l="1"/>
  <c r="C16" i="62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181" i="60" l="1"/>
  <c r="C156" i="60"/>
  <c r="C166" i="60"/>
  <c r="C123" i="60"/>
  <c r="C95" i="60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79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148" i="59" l="1"/>
  <c r="C127" i="59"/>
  <c r="G120" i="59"/>
  <c r="F120" i="59"/>
  <c r="E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200" i="60"/>
  <c r="D145" i="60"/>
  <c r="D191" i="60"/>
  <c r="D163" i="60"/>
  <c r="D138" i="60"/>
  <c r="D157" i="60"/>
  <c r="D113" i="60"/>
  <c r="D176" i="60"/>
  <c r="D153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<sst xmlns="http://schemas.openxmlformats.org/spreadsheetml/2006/main" count="1107" uniqueCount="518">
  <si>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</si>
  <si>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</si>
  <si>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</si>
  <si>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</si>
  <si>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</si>
  <si>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</si>
  <si>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</si>
  <si>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</si>
  <si>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</si>
  <si>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</si>
  <si>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</si>
  <si>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</si>
  <si>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</si>
  <si>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</si>
  <si>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</si>
  <si>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Valores en Custodia</t>
  </si>
  <si>
    <t>CUENTAS DE ORDEN CONTABLES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</si>
  <si>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</si>
  <si>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</si>
  <si>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</si>
  <si>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</si>
  <si>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</si>
  <si>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</si>
  <si>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</si>
  <si>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</si>
  <si>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</si>
  <si>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</si>
  <si>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</si>
  <si>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</si>
  <si>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</si>
  <si>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</si>
  <si>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</si>
  <si>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</si>
  <si>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</si>
  <si>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</si>
  <si>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</si>
  <si>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</si>
  <si>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</si>
  <si>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</si>
  <si>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</si>
  <si>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</si>
  <si>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</si>
  <si>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</si>
  <si>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</si>
  <si>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</si>
  <si>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</si>
  <si>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</si>
  <si>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</si>
  <si>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Factibilidad de Cobro</t>
  </si>
  <si>
    <t>Nombre del Ente Público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</si>
  <si>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</si>
  <si>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</si>
  <si>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</si>
  <si>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</si>
  <si>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</si>
  <si>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</si>
  <si>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</si>
  <si>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</si>
  <si>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</si>
  <si>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</si>
  <si>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</si>
  <si>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</si>
  <si>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</si>
  <si>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</si>
  <si>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</si>
  <si>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</si>
  <si>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</si>
  <si>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</si>
  <si>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</si>
  <si>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</si>
  <si>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</si>
  <si>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</si>
  <si>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</si>
  <si>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</si>
  <si>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</si>
  <si>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</si>
  <si>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</si>
  <si>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</si>
  <si>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</si>
  <si>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</si>
  <si>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</si>
  <si>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</si>
  <si>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</si>
  <si>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</si>
  <si>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</si>
  <si>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</si>
  <si>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</si>
  <si>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</si>
  <si>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</si>
  <si>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</si>
  <si>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</si>
  <si>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</si>
  <si>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</si>
  <si>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</si>
  <si>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</si>
  <si>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</si>
  <si>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</si>
  <si>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</si>
  <si>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</si>
  <si>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</si>
  <si>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</si>
  <si>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</si>
  <si>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</si>
  <si>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</si>
  <si>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</si>
  <si>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</si>
  <si>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</si>
  <si>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</si>
  <si>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</si>
  <si>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</si>
  <si>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</si>
  <si>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</si>
  <si>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</si>
  <si>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</si>
  <si>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</si>
  <si>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</si>
  <si>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</si>
  <si>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</si>
  <si>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</si>
  <si>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</si>
  <si>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</si>
  <si>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</si>
  <si>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</si>
  <si>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</si>
  <si>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</si>
  <si>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</si>
  <si>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</si>
  <si>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</si>
  <si>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</si>
  <si>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</si>
  <si>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</si>
  <si>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</si>
  <si>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</si>
  <si>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</si>
  <si>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</si>
  <si>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</si>
  <si>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</si>
  <si>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</si>
  <si>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</si>
  <si>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</si>
  <si>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</si>
  <si>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</si>
  <si>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</si>
  <si>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</si>
  <si>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</si>
  <si>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</si>
  <si>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</si>
  <si>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</si>
  <si>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</si>
  <si>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</si>
  <si>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</si>
  <si>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</si>
  <si>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</si>
  <si>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</si>
  <si>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</si>
  <si>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</si>
  <si>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</si>
  <si>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</si>
  <si>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</si>
  <si>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</si>
  <si>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</si>
  <si>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</si>
  <si>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</si>
  <si>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</si>
  <si>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</si>
  <si>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</si>
  <si>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</si>
  <si>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</si>
  <si>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</si>
  <si>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</si>
  <si>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</si>
  <si>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</si>
  <si>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</si>
  <si>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</si>
  <si>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</si>
  <si>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</si>
  <si>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</si>
  <si>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</si>
  <si>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</si>
  <si>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</si>
  <si>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</si>
  <si>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</si>
  <si>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</si>
  <si>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</si>
  <si>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</si>
  <si>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</si>
  <si>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</si>
  <si>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</si>
  <si>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</si>
  <si>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</si>
  <si>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</si>
  <si>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</si>
  <si>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</si>
  <si>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</si>
  <si>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</si>
  <si>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</si>
  <si>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</si>
  <si>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</si>
  <si>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</si>
  <si>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</si>
  <si>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</si>
  <si>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</si>
  <si>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</si>
  <si>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</si>
  <si>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</si>
  <si>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</si>
  <si>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</si>
  <si>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</si>
  <si>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</si>
  <si>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</si>
  <si>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</si>
  <si>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</si>
  <si>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</si>
  <si>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</si>
  <si>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</si>
  <si>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</si>
  <si>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</si>
  <si>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</si>
  <si>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</si>
  <si>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</si>
  <si>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</si>
  <si>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</si>
  <si>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</si>
  <si>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</si>
  <si>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</si>
  <si>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</si>
  <si>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</si>
  <si>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</si>
  <si>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</si>
  <si>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</si>
  <si>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</si>
  <si>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</si>
  <si>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</si>
  <si>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</si>
  <si>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</si>
  <si>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</si>
  <si>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</si>
  <si>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</si>
  <si>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</si>
  <si>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</si>
  <si>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</si>
  <si>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</si>
  <si>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</si>
  <si>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</si>
  <si>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</si>
  <si>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</si>
  <si>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</si>
  <si>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</si>
  <si>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</si>
  <si>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</si>
  <si>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</si>
  <si>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</si>
  <si>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</si>
  <si>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</si>
  <si>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</si>
  <si>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</si>
  <si>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</si>
  <si>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</si>
  <si>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</si>
  <si>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</si>
  <si>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</si>
  <si>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</si>
  <si>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</si>
  <si>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</si>
  <si>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</si>
  <si>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</si>
  <si>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</si>
  <si>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</si>
  <si>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</si>
  <si>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</si>
  <si>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</si>
  <si>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</si>
  <si>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</si>
  <si>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</si>
  <si>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</si>
  <si>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</si>
  <si>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</si>
  <si>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</si>
  <si>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</si>
  <si>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</si>
  <si>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</si>
  <si>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</si>
  <si>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</si>
  <si>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</si>
  <si>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</si>
  <si>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</si>
  <si>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</si>
  <si>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</si>
  <si>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</si>
  <si>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</si>
  <si>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</si>
  <si>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</si>
  <si>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</si>
  <si>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</si>
  <si>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</si>
  <si>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</si>
  <si>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</si>
  <si>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</si>
  <si>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</si>
  <si>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</si>
  <si>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</si>
  <si>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</si>
  <si>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</si>
  <si>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</si>
  <si>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</si>
  <si>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</si>
  <si>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</si>
  <si>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</si>
  <si>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</si>
  <si>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</si>
  <si>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</si>
  <si>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</si>
  <si>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</si>
  <si>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</si>
  <si>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</si>
  <si>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</si>
  <si>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</si>
  <si>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</si>
  <si>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</si>
  <si>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</si>
  <si>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</si>
  <si>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</si>
  <si>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</si>
  <si>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</si>
  <si>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</si>
  <si>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</si>
  <si>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</si>
  <si>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</si>
  <si>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</si>
  <si>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</si>
  <si>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</si>
  <si>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</si>
  <si>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</si>
  <si>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</si>
  <si>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</si>
  <si>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</si>
  <si>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</si>
  <si>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</si>
  <si>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</si>
  <si>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</si>
  <si>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</si>
  <si>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</si>
  <si>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</si>
  <si>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</si>
  <si>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</si>
  <si>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</si>
  <si>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</si>
  <si>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</si>
  <si>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</si>
  <si>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</si>
  <si>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</si>
  <si>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</si>
  <si>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</si>
  <si>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</si>
  <si>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</si>
  <si>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</si>
  <si>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</si>
  <si>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</si>
  <si>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</si>
  <si>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</si>
  <si>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</si>
  <si>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</si>
  <si>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</si>
  <si>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</si>
  <si>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</si>
  <si>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</si>
  <si>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</si>
  <si>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</si>
  <si>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</si>
  <si>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</si>
  <si>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</si>
  <si>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</si>
  <si>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</si>
  <si>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</si>
  <si>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</si>
  <si>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</si>
  <si>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</si>
  <si>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</si>
  <si>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</si>
  <si>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</si>
  <si>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</si>
  <si>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</si>
  <si>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</si>
  <si>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</si>
  <si>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</si>
  <si>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</si>
  <si>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</si>
  <si>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</si>
  <si>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</si>
  <si>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</si>
  <si>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</si>
  <si>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</si>
  <si>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</si>
  <si>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</si>
  <si>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</si>
  <si>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</si>
  <si>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</si>
  <si>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</si>
  <si>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</si>
  <si>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</si>
  <si>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</si>
  <si>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</si>
  <si>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</si>
  <si>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</si>
  <si>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</si>
  <si>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</si>
  <si>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</si>
  <si>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</si>
  <si>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</si>
  <si>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</si>
  <si>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</si>
  <si>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</si>
  <si>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</si>
  <si>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</si>
  <si>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</si>
  <si>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</si>
  <si>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</si>
  <si>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</si>
  <si>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</si>
  <si>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</si>
  <si>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</si>
  <si>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Circulantes</t>
  </si>
  <si>
    <t>Ingresos por Venta de Bienes y Prestación de Servicios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</si>
  <si>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</si>
  <si>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</si>
  <si>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</si>
  <si>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</si>
  <si>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</si>
  <si>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</si>
  <si>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</si>
  <si>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</si>
  <si>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</si>
  <si>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</si>
  <si>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</si>
  <si>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</si>
  <si>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</si>
  <si>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</si>
  <si>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</si>
  <si>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</si>
  <si>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</si>
  <si>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</si>
  <si>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</si>
  <si>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</si>
  <si>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</si>
  <si>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</si>
  <si>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</si>
  <si>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</si>
  <si>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</si>
  <si>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</si>
  <si>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</si>
  <si>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</si>
  <si>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</si>
  <si>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</si>
  <si>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</si>
  <si>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</si>
  <si>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</si>
  <si>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</si>
  <si>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</si>
  <si>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</si>
  <si>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</si>
  <si>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</si>
  <si>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</si>
  <si>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</si>
  <si>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</si>
  <si>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</si>
  <si>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</si>
  <si>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</si>
  <si>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</si>
  <si>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</si>
  <si>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</si>
  <si>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</si>
  <si>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</si>
  <si>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</si>
  <si>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</si>
  <si>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</si>
  <si>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</si>
  <si>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</si>
  <si>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</si>
  <si>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</si>
  <si>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</si>
  <si>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</si>
  <si>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</si>
  <si>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</si>
  <si>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</si>
  <si>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</si>
  <si>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</si>
  <si>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</si>
  <si>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</si>
  <si>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</si>
  <si>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</si>
  <si>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</si>
  <si>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</si>
  <si>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</si>
  <si>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</si>
  <si>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</si>
  <si>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</si>
  <si>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</si>
  <si>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</si>
  <si>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</si>
  <si>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</si>
  <si>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</si>
  <si>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</si>
  <si>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</si>
  <si>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</si>
  <si>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</si>
  <si>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</si>
  <si>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</si>
  <si>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EFE-01 EFECTIVO Y EQUIVALENTES</t>
  </si>
  <si>
    <t>EFE-02 ADQ. DE ACT. DE INVERSIÓN EFECTIVAMENTE PAGADAS</t>
  </si>
  <si>
    <t>EFE-03 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</si>
  <si>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</si>
  <si>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</si>
  <si>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</si>
  <si>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</si>
  <si>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</si>
  <si>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UNIVERSIDAD TECNOLOGICA DE LEON</t>
  </si>
  <si>
    <t>Del 1 de Enero al 30 de Septiembre de 2024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</si>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</sst>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1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</cellStyleXfs>
  <cellXfs count="206">
    <xf numFmtId="0" fontId="0" fillId="0" borderId="0" xfId="0"/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1" applyFont="1" applyFill="1"/>
    <xf numFmtId="0" fontId="12" fillId="5" borderId="0" xfId="11" applyFont="1" applyFill="1"/>
    <xf numFmtId="0" fontId="9" fillId="0" borderId="0" xfId="11" applyFont="1"/>
    <xf numFmtId="0" fontId="2" fillId="0" borderId="0" xfId="11" applyFont="1" applyAlignment="1">
      <alignment horizontal="center" vertical="center"/>
    </xf>
    <xf numFmtId="0" fontId="2" fillId="0" borderId="0" xfId="11" applyFont="1"/>
    <xf numFmtId="0" fontId="2" fillId="0" borderId="0" xfId="11" applyFont="1" applyAlignment="1">
      <alignment wrapText="1"/>
    </xf>
    <xf numFmtId="0" fontId="2" fillId="0" borderId="0" xfId="11" applyFont="1" applyAlignment="1">
      <alignment horizontal="center"/>
    </xf>
    <xf numFmtId="4" fontId="2" fillId="0" borderId="0" xfId="11" applyNumberFormat="1" applyFont="1"/>
    <xf numFmtId="9" fontId="2" fillId="0" borderId="0" xfId="11" applyNumberFormat="1" applyFont="1"/>
    <xf numFmtId="0" fontId="8" fillId="7" borderId="2" xfId="12" applyFont="1" applyFill="1" applyBorder="1" applyAlignment="1">
      <alignment vertical="center"/>
    </xf>
    <xf numFmtId="0" fontId="5" fillId="0" borderId="0" xfId="12" applyFont="1"/>
    <xf numFmtId="0" fontId="8" fillId="0" borderId="3" xfId="12" applyFont="1" applyBorder="1" applyAlignment="1">
      <alignment vertical="center"/>
    </xf>
    <xf numFmtId="0" fontId="8" fillId="0" borderId="3" xfId="12" applyFont="1" applyBorder="1" applyAlignment="1">
      <alignment horizontal="right" vertical="center"/>
    </xf>
    <xf numFmtId="0" fontId="5" fillId="0" borderId="2" xfId="12" applyFont="1" applyBorder="1"/>
    <xf numFmtId="0" fontId="9" fillId="0" borderId="6" xfId="12" applyFont="1" applyBorder="1" applyAlignment="1">
      <alignment horizontal="left" vertical="center" wrapText="1" indent="1"/>
    </xf>
    <xf numFmtId="0" fontId="9" fillId="0" borderId="2" xfId="12" applyFont="1" applyBorder="1" applyAlignment="1">
      <alignment horizontal="left" vertical="center"/>
    </xf>
    <xf numFmtId="0" fontId="9" fillId="0" borderId="3" xfId="12" applyFont="1" applyBorder="1" applyAlignment="1">
      <alignment horizontal="left" vertical="center" indent="1"/>
    </xf>
    <xf numFmtId="0" fontId="9" fillId="0" borderId="3" xfId="12" applyFont="1" applyBorder="1" applyAlignment="1">
      <alignment horizontal="left" vertical="center" wrapText="1"/>
    </xf>
    <xf numFmtId="4" fontId="9" fillId="0" borderId="3" xfId="12" applyNumberFormat="1" applyFont="1" applyBorder="1" applyAlignment="1">
      <alignment horizontal="right" vertical="center" wrapText="1" indent="1"/>
    </xf>
    <xf numFmtId="0" fontId="8" fillId="0" borderId="2" xfId="12" applyFont="1" applyBorder="1" applyAlignment="1">
      <alignment vertical="center"/>
    </xf>
    <xf numFmtId="0" fontId="2" fillId="0" borderId="2" xfId="12" applyFont="1" applyBorder="1" applyAlignment="1">
      <alignment horizontal="left" vertical="center"/>
    </xf>
    <xf numFmtId="0" fontId="2" fillId="0" borderId="2" xfId="12" applyFont="1" applyBorder="1" applyAlignment="1">
      <alignment horizontal="left"/>
    </xf>
    <xf numFmtId="0" fontId="9" fillId="0" borderId="3" xfId="12" applyFont="1" applyBorder="1" applyAlignment="1">
      <alignment horizontal="left" vertical="center"/>
    </xf>
    <xf numFmtId="4" fontId="9" fillId="0" borderId="5" xfId="12" applyNumberFormat="1" applyFont="1" applyBorder="1" applyAlignment="1">
      <alignment horizontal="right" vertical="center" indent="1"/>
    </xf>
    <xf numFmtId="0" fontId="8" fillId="7" borderId="1" xfId="12" applyFont="1" applyFill="1" applyBorder="1" applyAlignment="1">
      <alignment vertical="center"/>
    </xf>
    <xf numFmtId="0" fontId="2" fillId="0" borderId="3" xfId="12" applyFont="1" applyBorder="1" applyAlignment="1">
      <alignment horizontal="left" vertical="center" indent="1"/>
    </xf>
    <xf numFmtId="0" fontId="2" fillId="0" borderId="2" xfId="12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 indent="1"/>
    </xf>
    <xf numFmtId="0" fontId="5" fillId="0" borderId="3" xfId="12" applyFont="1" applyBorder="1"/>
    <xf numFmtId="4" fontId="8" fillId="0" borderId="3" xfId="12" applyNumberFormat="1" applyFont="1" applyBorder="1" applyAlignment="1">
      <alignment horizontal="right" vertical="center"/>
    </xf>
    <xf numFmtId="0" fontId="8" fillId="0" borderId="6" xfId="12" applyFont="1" applyBorder="1" applyAlignment="1">
      <alignment vertical="center"/>
    </xf>
    <xf numFmtId="0" fontId="9" fillId="0" borderId="3" xfId="12" applyFont="1" applyBorder="1" applyAlignment="1">
      <alignment vertical="center"/>
    </xf>
    <xf numFmtId="4" fontId="9" fillId="0" borderId="3" xfId="12" applyNumberFormat="1" applyFont="1" applyBorder="1" applyAlignment="1">
      <alignment horizontal="right" vertical="center"/>
    </xf>
    <xf numFmtId="0" fontId="8" fillId="2" borderId="2" xfId="12" applyFont="1" applyFill="1" applyBorder="1" applyAlignment="1">
      <alignment vertical="center"/>
    </xf>
    <xf numFmtId="0" fontId="8" fillId="7" borderId="7" xfId="12" applyFont="1" applyFill="1" applyBorder="1" applyAlignment="1">
      <alignment vertical="center"/>
    </xf>
    <xf numFmtId="0" fontId="2" fillId="0" borderId="6" xfId="12" applyFont="1" applyBorder="1" applyAlignment="1">
      <alignment horizontal="left" vertical="center" indent="1"/>
    </xf>
    <xf numFmtId="0" fontId="2" fillId="0" borderId="3" xfId="12" applyFont="1" applyBorder="1" applyAlignment="1">
      <alignment vertical="center"/>
    </xf>
    <xf numFmtId="4" fontId="2" fillId="0" borderId="3" xfId="12" applyNumberFormat="1" applyFont="1" applyBorder="1" applyAlignment="1">
      <alignment horizontal="right" vertical="center"/>
    </xf>
    <xf numFmtId="0" fontId="1" fillId="0" borderId="2" xfId="12" applyFont="1" applyBorder="1" applyAlignment="1">
      <alignment vertical="center"/>
    </xf>
    <xf numFmtId="0" fontId="1" fillId="0" borderId="6" xfId="12" applyFont="1" applyBorder="1" applyAlignment="1">
      <alignment vertical="center"/>
    </xf>
    <xf numFmtId="49" fontId="2" fillId="0" borderId="2" xfId="12" applyNumberFormat="1" applyFont="1" applyBorder="1"/>
    <xf numFmtId="0" fontId="2" fillId="0" borderId="3" xfId="12" applyFont="1" applyBorder="1"/>
    <xf numFmtId="9" fontId="2" fillId="0" borderId="0" xfId="13" applyFont="1"/>
    <xf numFmtId="0" fontId="5" fillId="0" borderId="0" xfId="0" applyFont="1" applyAlignment="1">
      <alignment horizontal="center"/>
    </xf>
    <xf numFmtId="49" fontId="2" fillId="0" borderId="2" xfId="12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2" applyNumberFormat="1" applyFont="1" applyFill="1" applyBorder="1" applyAlignment="1">
      <alignment horizontal="right" vertical="center" wrapText="1" indent="1"/>
    </xf>
    <xf numFmtId="3" fontId="8" fillId="0" borderId="1" xfId="12" applyNumberFormat="1" applyFont="1" applyBorder="1" applyAlignment="1">
      <alignment horizontal="right" vertical="center" wrapText="1" indent="1"/>
    </xf>
    <xf numFmtId="3" fontId="9" fillId="0" borderId="1" xfId="12" applyNumberFormat="1" applyFont="1" applyBorder="1" applyAlignment="1">
      <alignment horizontal="right" vertical="center" wrapText="1" indent="1"/>
    </xf>
    <xf numFmtId="3" fontId="9" fillId="0" borderId="1" xfId="12" applyNumberFormat="1" applyFont="1" applyBorder="1" applyAlignment="1">
      <alignment horizontal="right" vertical="center" indent="1"/>
    </xf>
    <xf numFmtId="3" fontId="8" fillId="7" borderId="1" xfId="12" applyNumberFormat="1" applyFont="1" applyFill="1" applyBorder="1" applyAlignment="1">
      <alignment horizontal="right" vertical="center"/>
    </xf>
    <xf numFmtId="3" fontId="2" fillId="0" borderId="1" xfId="12" applyNumberFormat="1" applyFont="1" applyBorder="1" applyAlignment="1">
      <alignment horizontal="right" vertical="center" wrapText="1" indent="1"/>
    </xf>
    <xf numFmtId="3" fontId="1" fillId="0" borderId="1" xfId="12" applyNumberFormat="1" applyFont="1" applyBorder="1" applyAlignment="1">
      <alignment horizontal="right" vertical="center" wrapText="1" indent="1"/>
    </xf>
    <xf numFmtId="3" fontId="2" fillId="0" borderId="1" xfId="12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8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8" applyNumberFormat="1" applyFont="1" applyFill="1"/>
    <xf numFmtId="0" fontId="1" fillId="0" borderId="0" xfId="2" applyFont="1"/>
    <xf numFmtId="4" fontId="8" fillId="0" borderId="0" xfId="17" applyNumberFormat="1" applyFont="1" applyFill="1"/>
    <xf numFmtId="0" fontId="2" fillId="0" borderId="0" xfId="2" applyFont="1"/>
    <xf numFmtId="4" fontId="9" fillId="0" borderId="0" xfId="17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1" fillId="0" borderId="0" xfId="11" applyFont="1"/>
    <xf numFmtId="0" fontId="1" fillId="0" borderId="0" xfId="11" applyFont="1" applyAlignment="1">
      <alignment horizontal="center" vertical="center"/>
    </xf>
    <xf numFmtId="4" fontId="1" fillId="0" borderId="0" xfId="11" applyNumberFormat="1" applyFont="1"/>
    <xf numFmtId="0" fontId="1" fillId="0" borderId="0" xfId="11" applyFont="1" applyAlignment="1">
      <alignment wrapText="1"/>
    </xf>
    <xf numFmtId="0" fontId="1" fillId="0" borderId="0" xfId="11" applyFont="1" applyAlignment="1">
      <alignment horizontal="center"/>
    </xf>
    <xf numFmtId="9" fontId="1" fillId="0" borderId="0" xfId="11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4" fontId="13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4" fontId="14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4" fontId="9" fillId="2" borderId="0" xfId="8" applyNumberFormat="1" applyFont="1" applyFill="1"/>
    <xf numFmtId="0" fontId="11" fillId="3" borderId="0" xfId="9" applyFont="1" applyFill="1"/>
    <xf numFmtId="0" fontId="8" fillId="7" borderId="1" xfId="12" applyFont="1" applyFill="1" applyBorder="1" applyAlignment="1">
      <alignment horizontal="center" vertical="center" wrapTex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1" applyFont="1" applyFill="1" applyAlignment="1">
      <alignment horizontal="center"/>
    </xf>
    <xf numFmtId="0" fontId="12" fillId="5" borderId="0" xfId="11" applyFont="1" applyFill="1" applyAlignment="1">
      <alignment horizontal="center" vertical="center"/>
    </xf>
    <xf numFmtId="0" fontId="0" fillId="0" borderId="0" xfId="0"/>
    <xf numFmtId="0" fontId="9" fillId="0" borderId="0" xfId="8" applyFont="1"/>
    <xf numFmtId="0" fontId="9" fillId="0" borderId="0" xfId="9" applyFont="1"/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2" fillId="0" borderId="1" xfId="12" applyFont="1" applyBorder="1" applyAlignment="1">
      <alignment horizontal="left" vertical="center" indent="1"/>
    </xf>
    <xf numFmtId="4" fontId="9" fillId="0" borderId="1" xfId="12" applyNumberFormat="1" applyFont="1" applyBorder="1" applyAlignment="1">
      <alignment horizontal="right" vertical="center" wrapText="1" indent="1"/>
    </xf>
    <xf numFmtId="4" fontId="9" fillId="0" borderId="6" xfId="12" applyNumberFormat="1" applyFont="1" applyBorder="1" applyAlignment="1">
      <alignment horizontal="right" vertical="center" wrapText="1" indent="1"/>
    </xf>
    <xf numFmtId="0" fontId="8" fillId="7" borderId="2" xfId="12" applyFont="1" applyFill="1" applyBorder="1" applyAlignment="1">
      <alignment horizontal="center" vertical="center"/>
    </xf>
    <xf numFmtId="0" fontId="2" fillId="0" borderId="5" xfId="12" applyFont="1" applyBorder="1" applyAlignment="1">
      <alignment horizontal="left" vertical="center" indent="1"/>
    </xf>
    <xf numFmtId="4" fontId="9" fillId="0" borderId="5" xfId="12" applyNumberFormat="1" applyFont="1" applyBorder="1" applyAlignment="1">
      <alignment horizontal="right" vertical="center" wrapText="1" indent="1"/>
    </xf>
    <xf numFmtId="0" fontId="1" fillId="7" borderId="1" xfId="9" applyFont="1" applyFill="1" applyBorder="1" applyAlignment="1">
      <alignment horizontal="center" vertical="center"/>
    </xf>
    <xf numFmtId="0" fontId="8" fillId="7" borderId="8" xfId="12" applyFont="1" applyFill="1" applyBorder="1" applyAlignment="1">
      <alignment horizontal="center" vertical="center"/>
    </xf>
    <xf numFmtId="0" fontId="9" fillId="0" borderId="0" xfId="12" applyFont="1" applyAlignment="1">
      <alignment horizontal="left" vertical="center"/>
    </xf>
    <xf numFmtId="4" fontId="9" fillId="0" borderId="0" xfId="12" applyNumberFormat="1" applyFont="1" applyAlignment="1">
      <alignment horizontal="right" vertical="center" indent="1"/>
    </xf>
    <xf numFmtId="0" fontId="9" fillId="0" borderId="0" xfId="8" applyFont="1"/>
    <xf numFmtId="0" fontId="9" fillId="0" borderId="0" xfId="9" applyFont="1"/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8" fillId="3" borderId="0" xfId="8" applyFont="1" applyFill="1" applyAlignment="1">
      <alignment horizontal="center" vertical="center"/>
    </xf>
    <xf numFmtId="0" fontId="7" fillId="7" borderId="2" xfId="12" applyFont="1" applyFill="1" applyBorder="1" applyAlignment="1">
      <alignment horizontal="center" vertical="center"/>
    </xf>
    <xf numFmtId="0" fontId="7" fillId="7" borderId="6" xfId="12" applyFont="1" applyFill="1" applyBorder="1" applyAlignment="1">
      <alignment horizontal="center" vertical="center"/>
    </xf>
    <xf numFmtId="0" fontId="7" fillId="7" borderId="1" xfId="12" applyFont="1" applyFill="1" applyBorder="1" applyAlignment="1">
      <alignment horizontal="center" vertical="center"/>
    </xf>
    <xf numFmtId="0" fontId="8" fillId="7" borderId="2" xfId="12" applyFont="1" applyFill="1" applyBorder="1" applyAlignment="1">
      <alignment horizontal="center" vertical="center"/>
    </xf>
    <xf numFmtId="0" fontId="8" fillId="7" borderId="6" xfId="12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8" xfId="12" applyFont="1" applyFill="1" applyBorder="1" applyAlignment="1">
      <alignment horizontal="center" vertical="center"/>
    </xf>
    <xf numFmtId="0" fontId="7" fillId="7" borderId="5" xfId="12" applyFont="1" applyFill="1" applyBorder="1" applyAlignment="1">
      <alignment horizontal="center" vertical="center"/>
    </xf>
    <xf numFmtId="0" fontId="7" fillId="7" borderId="10" xfId="12" applyFont="1" applyFill="1" applyBorder="1" applyAlignment="1">
      <alignment horizontal="center" vertical="center"/>
    </xf>
    <xf numFmtId="0" fontId="7" fillId="7" borderId="4" xfId="12" applyFont="1" applyFill="1" applyBorder="1" applyAlignment="1">
      <alignment horizontal="center" vertical="center"/>
    </xf>
    <xf numFmtId="0" fontId="7" fillId="7" borderId="0" xfId="12" applyFont="1" applyFill="1" applyAlignment="1">
      <alignment horizontal="center" vertical="center"/>
    </xf>
    <xf numFmtId="0" fontId="7" fillId="7" borderId="11" xfId="12" applyFont="1" applyFill="1" applyBorder="1" applyAlignment="1">
      <alignment horizontal="center" vertical="center"/>
    </xf>
    <xf numFmtId="0" fontId="7" fillId="7" borderId="7" xfId="12" applyFont="1" applyFill="1" applyBorder="1" applyAlignment="1">
      <alignment horizontal="center" vertical="center"/>
    </xf>
    <xf numFmtId="0" fontId="7" fillId="7" borderId="9" xfId="12" applyFont="1" applyFill="1" applyBorder="1" applyAlignment="1">
      <alignment horizontal="center" vertical="center"/>
    </xf>
    <xf numFmtId="0" fontId="7" fillId="7" borderId="12" xfId="12" applyFont="1" applyFill="1" applyBorder="1" applyAlignment="1">
      <alignment horizontal="center" vertical="center"/>
    </xf>
    <xf numFmtId="0" fontId="1" fillId="7" borderId="8" xfId="12" applyFont="1" applyFill="1" applyBorder="1" applyAlignment="1" applyProtection="1">
      <alignment horizontal="center" vertical="center" wrapText="1"/>
      <protection locked="0"/>
    </xf>
    <xf numFmtId="0" fontId="1" fillId="7" borderId="5" xfId="12" applyFont="1" applyFill="1" applyBorder="1" applyAlignment="1" applyProtection="1">
      <alignment horizontal="center" vertical="center" wrapText="1"/>
      <protection locked="0"/>
    </xf>
    <xf numFmtId="0" fontId="1" fillId="7" borderId="10" xfId="12" applyFont="1" applyFill="1" applyBorder="1" applyAlignment="1" applyProtection="1">
      <alignment horizontal="center" vertical="center" wrapText="1"/>
      <protection locked="0"/>
    </xf>
    <xf numFmtId="0" fontId="1" fillId="7" borderId="4" xfId="12" applyFont="1" applyFill="1" applyBorder="1" applyAlignment="1" applyProtection="1">
      <alignment horizontal="center" vertical="center" wrapText="1"/>
      <protection locked="0"/>
    </xf>
    <xf numFmtId="0" fontId="1" fillId="7" borderId="0" xfId="12" applyFont="1" applyFill="1" applyAlignment="1" applyProtection="1">
      <alignment horizontal="center" vertical="center" wrapText="1"/>
      <protection locked="0"/>
    </xf>
    <xf numFmtId="0" fontId="1" fillId="7" borderId="11" xfId="12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0" fillId="0" borderId="0" xfId="0"/>
    <xf numFmtId="0" fontId="9" fillId="0" borderId="0" xfId="8" applyFont="1"/>
    <xf numFmtId="0" fontId="9" fillId="0" borderId="0" xfId="8" applyFont="1" applyAlignment="1">
      <alignment horizontal="center"/>
    </xf>
    <xf numFmtId="4" fontId="9" fillId="0" borderId="0" xfId="8" applyNumberFormat="1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2" fillId="0" borderId="1" xfId="12" applyFont="1" applyBorder="1" applyAlignment="1">
      <alignment horizontal="left" vertical="center" indent="1"/>
    </xf>
    <xf numFmtId="4" fontId="9" fillId="0" borderId="1" xfId="12" applyNumberFormat="1" applyFont="1" applyBorder="1" applyAlignment="1">
      <alignment horizontal="right" vertical="center" wrapText="1" indent="1"/>
    </xf>
    <xf numFmtId="4" fontId="9" fillId="0" borderId="6" xfId="12" applyNumberFormat="1" applyFont="1" applyBorder="1" applyAlignment="1">
      <alignment horizontal="right" vertical="center" wrapText="1" indent="1"/>
    </xf>
    <xf numFmtId="0" fontId="8" fillId="7" borderId="2" xfId="12" applyFont="1" applyFill="1" applyBorder="1" applyAlignment="1">
      <alignment horizontal="center" vertical="center"/>
    </xf>
    <xf numFmtId="0" fontId="2" fillId="0" borderId="5" xfId="12" applyFont="1" applyBorder="1" applyAlignment="1">
      <alignment horizontal="left" vertical="center" indent="1"/>
    </xf>
    <xf numFmtId="4" fontId="9" fillId="0" borderId="5" xfId="12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1" fillId="7" borderId="1" xfId="9" applyFont="1" applyFill="1" applyBorder="1" applyAlignment="1">
      <alignment horizontal="center" vertical="center"/>
    </xf>
    <xf numFmtId="0" fontId="8" fillId="7" borderId="8" xfId="12" applyFont="1" applyFill="1" applyBorder="1" applyAlignment="1">
      <alignment horizontal="center" vertical="center"/>
    </xf>
    <xf numFmtId="0" fontId="9" fillId="0" borderId="0" xfId="12" applyFont="1" applyAlignment="1">
      <alignment horizontal="left" vertical="center"/>
    </xf>
    <xf numFmtId="4" fontId="9" fillId="0" borderId="0" xfId="12" applyNumberFormat="1" applyFont="1" applyAlignment="1">
      <alignment horizontal="right" vertical="center" indent="1"/>
    </xf>
  </cellXfs>
  <cellStyles count="31">
    <cellStyle name="Millares" xfId="17" builtinId="3"/>
    <cellStyle name="Millares 2" xfId="1"/>
    <cellStyle name="Millares 2 2" xfId="14"/>
    <cellStyle name="Millares 2 2 2" xfId="20"/>
    <cellStyle name="Millares 2 2 3" xfId="26"/>
    <cellStyle name="Millares 2 3" xfId="15"/>
    <cellStyle name="Millares 2 3 2" xfId="21"/>
    <cellStyle name="Millares 2 3 3" xfId="27"/>
    <cellStyle name="Millares 2 4" xfId="19"/>
    <cellStyle name="Millares 2 5" xfId="25"/>
    <cellStyle name="Millares 3" xfId="18"/>
    <cellStyle name="Millares 3 2" xfId="24"/>
    <cellStyle name="Millares 3 3" xfId="30"/>
    <cellStyle name="Millares 4" xfId="16"/>
    <cellStyle name="Millares 4 2" xfId="22"/>
    <cellStyle name="Millares 4 3" xfId="28"/>
    <cellStyle name="Millares 5" xfId="23"/>
    <cellStyle name="Millares 6" xfId="29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2"/>
    <cellStyle name="Normal 3 3" xfId="11"/>
    <cellStyle name="Normal 4" xfId="4"/>
    <cellStyle name="Normal 5" xfId="5"/>
    <cellStyle name="Normal 56" xfId="6"/>
    <cellStyle name="Porcentaje" xfId="13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0"/>
  <sheetViews>
    <sheetView tabSelected="1" topLeftCell="A454" zoomScaleNormal="100" workbookViewId="0">
      <selection activeCell="B462" sqref="B462"/>
    </sheetView>
  </sheetViews>
  <sheetFormatPr baseColWidth="10" defaultColWidth="9.140625" defaultRowHeight="11.25" x14ac:dyDescent="0.2"/>
  <cols>
    <col min="1" max="1" width="10" style="5" customWidth="1"/>
    <col min="2" max="2" width="83" style="5" customWidth="1"/>
    <col min="3" max="4" width="15.7109375" style="5" customWidth="1"/>
    <col min="5" max="5" width="16.7109375" style="5" customWidth="1"/>
    <col min="6" max="6" width="11" style="5" customWidth="1"/>
    <col min="7" max="7" width="11.140625" style="5" customWidth="1"/>
    <col min="8" max="8" width="5" style="5" customWidth="1"/>
    <col min="9" max="16384" width="9.140625" style="5"/>
  </cols>
  <sheetData>
    <row r="1" spans="1:5" s="11" customFormat="1" ht="18.95" customHeight="1" x14ac:dyDescent="0.25">
      <c r="A1" s="155" t="s">
        <v>515</v>
      </c>
      <c r="B1" s="155"/>
      <c r="C1" s="155"/>
      <c r="D1" s="1" t="s">
        <v>423</v>
      </c>
      <c r="E1" s="10">
        <v>2024</v>
      </c>
    </row>
    <row r="2" spans="1:5" s="2" customFormat="1" ht="18.95" customHeight="1" x14ac:dyDescent="0.25">
      <c r="A2" s="155" t="s">
        <v>428</v>
      </c>
      <c r="B2" s="155"/>
      <c r="C2" s="155"/>
      <c r="D2" s="1" t="s">
        <v>424</v>
      </c>
      <c r="E2" s="10" t="s">
        <v>426</v>
      </c>
    </row>
    <row r="3" spans="1:5" s="2" customFormat="1" ht="18.95" customHeight="1" x14ac:dyDescent="0.25">
      <c r="A3" s="155" t="s">
        <v>516</v>
      </c>
      <c r="B3" s="155"/>
      <c r="C3" s="155"/>
      <c r="D3" s="1" t="s">
        <v>425</v>
      </c>
      <c r="E3" s="10">
        <v>3</v>
      </c>
    </row>
    <row r="4" spans="1:5" s="2" customFormat="1" ht="18.95" customHeight="1" x14ac:dyDescent="0.25">
      <c r="A4" s="155" t="s">
        <v>441</v>
      </c>
      <c r="B4" s="155"/>
      <c r="C4" s="155"/>
      <c r="D4" s="1"/>
      <c r="E4" s="10"/>
    </row>
    <row r="5" spans="1:5" x14ac:dyDescent="0.2">
      <c r="A5" s="3" t="s">
        <v>50</v>
      </c>
      <c r="B5" s="4"/>
      <c r="C5" s="4">
        <v>2024</v>
      </c>
      <c r="D5" s="4"/>
      <c r="E5" s="4"/>
    </row>
    <row r="7" spans="1:5" x14ac:dyDescent="0.2">
      <c r="A7" s="27" t="s">
        <v>481</v>
      </c>
      <c r="B7" s="27"/>
      <c r="C7" s="27"/>
      <c r="D7" s="27"/>
      <c r="E7" s="27"/>
    </row>
    <row r="8" spans="1:5" x14ac:dyDescent="0.2">
      <c r="A8" s="28" t="s">
        <v>20</v>
      </c>
      <c r="B8" s="28" t="s">
        <v>17</v>
      </c>
      <c r="C8" s="28" t="s">
        <v>18</v>
      </c>
      <c r="D8" s="132" t="s">
        <v>210</v>
      </c>
      <c r="E8" s="133" t="s">
        <v>511</v>
      </c>
    </row>
    <row r="9" spans="1:5" x14ac:dyDescent="0.2">
      <c r="A9" s="100">
        <v>4000</v>
      </c>
      <c r="B9" s="99" t="s">
        <v>479</v>
      </c>
      <c r="C9" s="101">
        <f>SUM(C10+C57+C69)</f>
        <v>210265897.82999998</v>
      </c>
      <c r="D9" s="69"/>
      <c r="E9" s="29"/>
    </row>
    <row r="10" spans="1:5" x14ac:dyDescent="0.2">
      <c r="A10" s="100">
        <v>4100</v>
      </c>
      <c r="B10" s="99" t="s">
        <v>157</v>
      </c>
      <c r="C10" s="101">
        <f>SUM(C11+C21+C27+C30+C36+C39+C48)</f>
        <v>43638237.75</v>
      </c>
      <c r="D10" s="69"/>
      <c r="E10" s="29"/>
    </row>
    <row r="11" spans="1:5" x14ac:dyDescent="0.2">
      <c r="A11" s="100">
        <v>4110</v>
      </c>
      <c r="B11" s="99" t="s">
        <v>158</v>
      </c>
      <c r="C11" s="101">
        <f>SUM(C12:C20)</f>
        <v>0</v>
      </c>
      <c r="D11" s="69"/>
      <c r="E11" s="29"/>
    </row>
    <row r="12" spans="1:5" x14ac:dyDescent="0.2">
      <c r="A12" s="30">
        <v>4111</v>
      </c>
      <c r="B12" s="31" t="s">
        <v>159</v>
      </c>
      <c r="C12" s="34">
        <v>0</v>
      </c>
      <c r="D12" s="69"/>
      <c r="E12" s="29"/>
    </row>
    <row r="13" spans="1:5" x14ac:dyDescent="0.2">
      <c r="A13" s="30">
        <v>4112</v>
      </c>
      <c r="B13" s="31" t="s">
        <v>160</v>
      </c>
      <c r="C13" s="34">
        <v>0</v>
      </c>
      <c r="D13" s="69"/>
      <c r="E13" s="29"/>
    </row>
    <row r="14" spans="1:5" x14ac:dyDescent="0.2">
      <c r="A14" s="30">
        <v>4113</v>
      </c>
      <c r="B14" s="31" t="s">
        <v>161</v>
      </c>
      <c r="C14" s="34">
        <v>0</v>
      </c>
      <c r="D14" s="69"/>
      <c r="E14" s="29"/>
    </row>
    <row r="15" spans="1:5" x14ac:dyDescent="0.2">
      <c r="A15" s="30">
        <v>4114</v>
      </c>
      <c r="B15" s="31" t="s">
        <v>162</v>
      </c>
      <c r="C15" s="34">
        <v>0</v>
      </c>
      <c r="D15" s="69"/>
      <c r="E15" s="29"/>
    </row>
    <row r="16" spans="1:5" x14ac:dyDescent="0.2">
      <c r="A16" s="30">
        <v>4115</v>
      </c>
      <c r="B16" s="31" t="s">
        <v>163</v>
      </c>
      <c r="C16" s="34">
        <v>0</v>
      </c>
      <c r="D16" s="69"/>
      <c r="E16" s="29"/>
    </row>
    <row r="17" spans="1:5" x14ac:dyDescent="0.2">
      <c r="A17" s="30">
        <v>4116</v>
      </c>
      <c r="B17" s="31" t="s">
        <v>164</v>
      </c>
      <c r="C17" s="34">
        <v>0</v>
      </c>
      <c r="D17" s="69"/>
      <c r="E17" s="29"/>
    </row>
    <row r="18" spans="1:5" x14ac:dyDescent="0.2">
      <c r="A18" s="30">
        <v>4117</v>
      </c>
      <c r="B18" s="31" t="s">
        <v>165</v>
      </c>
      <c r="C18" s="34">
        <v>0</v>
      </c>
      <c r="D18" s="69"/>
      <c r="E18" s="29"/>
    </row>
    <row r="19" spans="1:5" ht="22.5" x14ac:dyDescent="0.2">
      <c r="A19" s="30">
        <v>4118</v>
      </c>
      <c r="B19" s="32" t="s">
        <v>343</v>
      </c>
      <c r="C19" s="34">
        <v>0</v>
      </c>
      <c r="D19" s="69"/>
      <c r="E19" s="29"/>
    </row>
    <row r="20" spans="1:5" x14ac:dyDescent="0.2">
      <c r="A20" s="30">
        <v>4119</v>
      </c>
      <c r="B20" s="31" t="s">
        <v>166</v>
      </c>
      <c r="C20" s="34">
        <v>0</v>
      </c>
      <c r="D20" s="69"/>
      <c r="E20" s="29"/>
    </row>
    <row r="21" spans="1:5" x14ac:dyDescent="0.2">
      <c r="A21" s="100">
        <v>4120</v>
      </c>
      <c r="B21" s="99" t="s">
        <v>167</v>
      </c>
      <c r="C21" s="101">
        <f>SUM(C22:C26)</f>
        <v>0</v>
      </c>
      <c r="D21" s="69"/>
      <c r="E21" s="29"/>
    </row>
    <row r="22" spans="1:5" x14ac:dyDescent="0.2">
      <c r="A22" s="30">
        <v>4121</v>
      </c>
      <c r="B22" s="31" t="s">
        <v>168</v>
      </c>
      <c r="C22" s="34">
        <v>0</v>
      </c>
      <c r="D22" s="69"/>
      <c r="E22" s="29"/>
    </row>
    <row r="23" spans="1:5" x14ac:dyDescent="0.2">
      <c r="A23" s="30">
        <v>4122</v>
      </c>
      <c r="B23" s="31" t="s">
        <v>344</v>
      </c>
      <c r="C23" s="34">
        <v>0</v>
      </c>
      <c r="D23" s="69"/>
      <c r="E23" s="29"/>
    </row>
    <row r="24" spans="1:5" x14ac:dyDescent="0.2">
      <c r="A24" s="30">
        <v>4123</v>
      </c>
      <c r="B24" s="31" t="s">
        <v>169</v>
      </c>
      <c r="C24" s="34">
        <v>0</v>
      </c>
      <c r="D24" s="69"/>
      <c r="E24" s="29"/>
    </row>
    <row r="25" spans="1:5" x14ac:dyDescent="0.2">
      <c r="A25" s="30">
        <v>4124</v>
      </c>
      <c r="B25" s="31" t="s">
        <v>170</v>
      </c>
      <c r="C25" s="34">
        <v>0</v>
      </c>
      <c r="D25" s="69"/>
      <c r="E25" s="29"/>
    </row>
    <row r="26" spans="1:5" x14ac:dyDescent="0.2">
      <c r="A26" s="30">
        <v>4129</v>
      </c>
      <c r="B26" s="31" t="s">
        <v>171</v>
      </c>
      <c r="C26" s="34">
        <v>0</v>
      </c>
      <c r="D26" s="69"/>
      <c r="E26" s="29"/>
    </row>
    <row r="27" spans="1:5" x14ac:dyDescent="0.2">
      <c r="A27" s="100">
        <v>4130</v>
      </c>
      <c r="B27" s="99" t="s">
        <v>172</v>
      </c>
      <c r="C27" s="101">
        <f>SUM(C28:C29)</f>
        <v>0</v>
      </c>
      <c r="D27" s="69"/>
      <c r="E27" s="29"/>
    </row>
    <row r="28" spans="1:5" x14ac:dyDescent="0.2">
      <c r="A28" s="30">
        <v>4131</v>
      </c>
      <c r="B28" s="31" t="s">
        <v>173</v>
      </c>
      <c r="C28" s="34">
        <v>0</v>
      </c>
      <c r="D28" s="69"/>
      <c r="E28" s="29"/>
    </row>
    <row r="29" spans="1:5" ht="22.5" x14ac:dyDescent="0.2">
      <c r="A29" s="30">
        <v>4132</v>
      </c>
      <c r="B29" s="32" t="s">
        <v>345</v>
      </c>
      <c r="C29" s="34">
        <v>0</v>
      </c>
      <c r="D29" s="69"/>
      <c r="E29" s="29"/>
    </row>
    <row r="30" spans="1:5" x14ac:dyDescent="0.2">
      <c r="A30" s="100">
        <v>4140</v>
      </c>
      <c r="B30" s="99" t="s">
        <v>174</v>
      </c>
      <c r="C30" s="101">
        <f>SUM(C31:C35)</f>
        <v>0</v>
      </c>
      <c r="D30" s="69"/>
      <c r="E30" s="29"/>
    </row>
    <row r="31" spans="1:5" x14ac:dyDescent="0.2">
      <c r="A31" s="30">
        <v>4141</v>
      </c>
      <c r="B31" s="31" t="s">
        <v>175</v>
      </c>
      <c r="C31" s="34">
        <v>0</v>
      </c>
      <c r="D31" s="69"/>
      <c r="E31" s="29"/>
    </row>
    <row r="32" spans="1:5" x14ac:dyDescent="0.2">
      <c r="A32" s="30">
        <v>4143</v>
      </c>
      <c r="B32" s="31" t="s">
        <v>176</v>
      </c>
      <c r="C32" s="34">
        <v>0</v>
      </c>
      <c r="D32" s="69"/>
      <c r="E32" s="29"/>
    </row>
    <row r="33" spans="1:5" x14ac:dyDescent="0.2">
      <c r="A33" s="30">
        <v>4144</v>
      </c>
      <c r="B33" s="31" t="s">
        <v>177</v>
      </c>
      <c r="C33" s="34">
        <v>0</v>
      </c>
      <c r="D33" s="69"/>
      <c r="E33" s="29"/>
    </row>
    <row r="34" spans="1:5" ht="22.5" x14ac:dyDescent="0.2">
      <c r="A34" s="30">
        <v>4145</v>
      </c>
      <c r="B34" s="32" t="s">
        <v>346</v>
      </c>
      <c r="C34" s="34">
        <v>0</v>
      </c>
      <c r="D34" s="69"/>
      <c r="E34" s="29"/>
    </row>
    <row r="35" spans="1:5" x14ac:dyDescent="0.2">
      <c r="A35" s="30">
        <v>4149</v>
      </c>
      <c r="B35" s="31" t="s">
        <v>178</v>
      </c>
      <c r="C35" s="34">
        <v>0</v>
      </c>
      <c r="D35" s="69"/>
      <c r="E35" s="29"/>
    </row>
    <row r="36" spans="1:5" x14ac:dyDescent="0.2">
      <c r="A36" s="100">
        <v>4150</v>
      </c>
      <c r="B36" s="99" t="s">
        <v>347</v>
      </c>
      <c r="C36" s="101">
        <f>SUM(C37:C38)</f>
        <v>0</v>
      </c>
      <c r="D36" s="69"/>
      <c r="E36" s="29"/>
    </row>
    <row r="37" spans="1:5" x14ac:dyDescent="0.2">
      <c r="A37" s="30">
        <v>4151</v>
      </c>
      <c r="B37" s="31" t="s">
        <v>347</v>
      </c>
      <c r="C37" s="34">
        <v>0</v>
      </c>
      <c r="D37" s="69"/>
      <c r="E37" s="29"/>
    </row>
    <row r="38" spans="1:5" ht="22.5" x14ac:dyDescent="0.2">
      <c r="A38" s="30">
        <v>4154</v>
      </c>
      <c r="B38" s="32" t="s">
        <v>348</v>
      </c>
      <c r="C38" s="34">
        <v>0</v>
      </c>
      <c r="D38" s="69"/>
      <c r="E38" s="29"/>
    </row>
    <row r="39" spans="1:5" x14ac:dyDescent="0.2">
      <c r="A39" s="100">
        <v>4160</v>
      </c>
      <c r="B39" s="99" t="s">
        <v>349</v>
      </c>
      <c r="C39" s="101">
        <f>SUM(C40:C47)</f>
        <v>0</v>
      </c>
      <c r="D39" s="69"/>
      <c r="E39" s="29"/>
    </row>
    <row r="40" spans="1:5" x14ac:dyDescent="0.2">
      <c r="A40" s="30">
        <v>4161</v>
      </c>
      <c r="B40" s="31" t="s">
        <v>179</v>
      </c>
      <c r="C40" s="34">
        <v>0</v>
      </c>
      <c r="D40" s="69"/>
      <c r="E40" s="29"/>
    </row>
    <row r="41" spans="1:5" x14ac:dyDescent="0.2">
      <c r="A41" s="30">
        <v>4162</v>
      </c>
      <c r="B41" s="31" t="s">
        <v>180</v>
      </c>
      <c r="C41" s="34">
        <v>0</v>
      </c>
      <c r="D41" s="69"/>
      <c r="E41" s="29"/>
    </row>
    <row r="42" spans="1:5" x14ac:dyDescent="0.2">
      <c r="A42" s="30">
        <v>4163</v>
      </c>
      <c r="B42" s="31" t="s">
        <v>181</v>
      </c>
      <c r="C42" s="34">
        <v>0</v>
      </c>
      <c r="D42" s="69"/>
      <c r="E42" s="29"/>
    </row>
    <row r="43" spans="1:5" x14ac:dyDescent="0.2">
      <c r="A43" s="30">
        <v>4164</v>
      </c>
      <c r="B43" s="31" t="s">
        <v>182</v>
      </c>
      <c r="C43" s="34">
        <v>0</v>
      </c>
      <c r="D43" s="69"/>
      <c r="E43" s="29"/>
    </row>
    <row r="44" spans="1:5" x14ac:dyDescent="0.2">
      <c r="A44" s="30">
        <v>4165</v>
      </c>
      <c r="B44" s="31" t="s">
        <v>183</v>
      </c>
      <c r="C44" s="34">
        <v>0</v>
      </c>
      <c r="D44" s="69"/>
      <c r="E44" s="29"/>
    </row>
    <row r="45" spans="1:5" ht="22.5" x14ac:dyDescent="0.2">
      <c r="A45" s="30">
        <v>4166</v>
      </c>
      <c r="B45" s="32" t="s">
        <v>350</v>
      </c>
      <c r="C45" s="34">
        <v>0</v>
      </c>
      <c r="D45" s="69"/>
      <c r="E45" s="29"/>
    </row>
    <row r="46" spans="1:5" x14ac:dyDescent="0.2">
      <c r="A46" s="30">
        <v>4168</v>
      </c>
      <c r="B46" s="31" t="s">
        <v>184</v>
      </c>
      <c r="C46" s="34">
        <v>0</v>
      </c>
      <c r="D46" s="69"/>
      <c r="E46" s="29"/>
    </row>
    <row r="47" spans="1:5" x14ac:dyDescent="0.2">
      <c r="A47" s="30">
        <v>4169</v>
      </c>
      <c r="B47" s="31" t="s">
        <v>185</v>
      </c>
      <c r="C47" s="34">
        <v>0</v>
      </c>
      <c r="D47" s="69"/>
      <c r="E47" s="29"/>
    </row>
    <row r="48" spans="1:5" x14ac:dyDescent="0.2">
      <c r="A48" s="100">
        <v>4170</v>
      </c>
      <c r="B48" s="99" t="s">
        <v>422</v>
      </c>
      <c r="C48" s="101">
        <f>SUM(C49:C56)</f>
        <v>43638237.75</v>
      </c>
      <c r="D48" s="69"/>
      <c r="E48" s="29"/>
    </row>
    <row r="49" spans="1:5" x14ac:dyDescent="0.2">
      <c r="A49" s="30">
        <v>4171</v>
      </c>
      <c r="B49" s="31" t="s">
        <v>351</v>
      </c>
      <c r="C49" s="34">
        <v>0</v>
      </c>
      <c r="D49" s="69"/>
      <c r="E49" s="29"/>
    </row>
    <row r="50" spans="1:5" x14ac:dyDescent="0.2">
      <c r="A50" s="30">
        <v>4172</v>
      </c>
      <c r="B50" s="31" t="s">
        <v>352</v>
      </c>
      <c r="C50" s="34">
        <v>0</v>
      </c>
      <c r="D50" s="69"/>
      <c r="E50" s="29"/>
    </row>
    <row r="51" spans="1:5" ht="22.5" x14ac:dyDescent="0.2">
      <c r="A51" s="30">
        <v>4173</v>
      </c>
      <c r="B51" s="32" t="s">
        <v>353</v>
      </c>
      <c r="C51" s="34">
        <v>43638237.75</v>
      </c>
      <c r="D51" s="69"/>
      <c r="E51" s="29"/>
    </row>
    <row r="52" spans="1:5" ht="22.5" x14ac:dyDescent="0.2">
      <c r="A52" s="30">
        <v>4174</v>
      </c>
      <c r="B52" s="32" t="s">
        <v>354</v>
      </c>
      <c r="C52" s="34">
        <v>0</v>
      </c>
      <c r="D52" s="69"/>
      <c r="E52" s="29"/>
    </row>
    <row r="53" spans="1:5" ht="22.5" x14ac:dyDescent="0.2">
      <c r="A53" s="30">
        <v>4175</v>
      </c>
      <c r="B53" s="32" t="s">
        <v>355</v>
      </c>
      <c r="C53" s="34">
        <v>0</v>
      </c>
      <c r="D53" s="69"/>
      <c r="E53" s="29"/>
    </row>
    <row r="54" spans="1:5" ht="22.5" x14ac:dyDescent="0.2">
      <c r="A54" s="30">
        <v>4176</v>
      </c>
      <c r="B54" s="32" t="s">
        <v>356</v>
      </c>
      <c r="C54" s="34">
        <v>0</v>
      </c>
      <c r="D54" s="69"/>
      <c r="E54" s="29"/>
    </row>
    <row r="55" spans="1:5" ht="22.5" x14ac:dyDescent="0.2">
      <c r="A55" s="30">
        <v>4177</v>
      </c>
      <c r="B55" s="32" t="s">
        <v>357</v>
      </c>
      <c r="C55" s="34">
        <v>0</v>
      </c>
      <c r="D55" s="69"/>
      <c r="E55" s="29"/>
    </row>
    <row r="56" spans="1:5" ht="22.5" x14ac:dyDescent="0.2">
      <c r="A56" s="30">
        <v>4178</v>
      </c>
      <c r="B56" s="32" t="s">
        <v>358</v>
      </c>
      <c r="C56" s="34">
        <v>0</v>
      </c>
      <c r="D56" s="69"/>
      <c r="E56" s="29"/>
    </row>
    <row r="57" spans="1:5" ht="33.75" x14ac:dyDescent="0.2">
      <c r="A57" s="100">
        <v>4200</v>
      </c>
      <c r="B57" s="102" t="s">
        <v>359</v>
      </c>
      <c r="C57" s="101">
        <f>+C58+C64</f>
        <v>166627660.07999998</v>
      </c>
      <c r="D57" s="69"/>
      <c r="E57" s="29"/>
    </row>
    <row r="58" spans="1:5" ht="22.5" x14ac:dyDescent="0.2">
      <c r="A58" s="100">
        <v>4210</v>
      </c>
      <c r="B58" s="102" t="s">
        <v>360</v>
      </c>
      <c r="C58" s="101">
        <f>SUM(C59:C63)</f>
        <v>81426480.969999999</v>
      </c>
      <c r="D58" s="69"/>
      <c r="E58" s="29"/>
    </row>
    <row r="59" spans="1:5" x14ac:dyDescent="0.2">
      <c r="A59" s="30">
        <v>4211</v>
      </c>
      <c r="B59" s="31" t="s">
        <v>186</v>
      </c>
      <c r="C59" s="34">
        <v>0</v>
      </c>
      <c r="D59" s="69"/>
      <c r="E59" s="29"/>
    </row>
    <row r="60" spans="1:5" x14ac:dyDescent="0.2">
      <c r="A60" s="30">
        <v>4212</v>
      </c>
      <c r="B60" s="31" t="s">
        <v>187</v>
      </c>
      <c r="C60" s="34">
        <v>0</v>
      </c>
      <c r="D60" s="69"/>
      <c r="E60" s="29"/>
    </row>
    <row r="61" spans="1:5" x14ac:dyDescent="0.2">
      <c r="A61" s="30">
        <v>4213</v>
      </c>
      <c r="B61" s="31" t="s">
        <v>188</v>
      </c>
      <c r="C61" s="34">
        <v>81426480.969999999</v>
      </c>
      <c r="D61" s="69"/>
      <c r="E61" s="29"/>
    </row>
    <row r="62" spans="1:5" x14ac:dyDescent="0.2">
      <c r="A62" s="30">
        <v>4214</v>
      </c>
      <c r="B62" s="31" t="s">
        <v>361</v>
      </c>
      <c r="C62" s="34">
        <v>0</v>
      </c>
      <c r="D62" s="69"/>
      <c r="E62" s="29"/>
    </row>
    <row r="63" spans="1:5" x14ac:dyDescent="0.2">
      <c r="A63" s="30">
        <v>4215</v>
      </c>
      <c r="B63" s="31" t="s">
        <v>362</v>
      </c>
      <c r="C63" s="34">
        <v>0</v>
      </c>
      <c r="D63" s="69"/>
      <c r="E63" s="29"/>
    </row>
    <row r="64" spans="1:5" x14ac:dyDescent="0.2">
      <c r="A64" s="100">
        <v>4220</v>
      </c>
      <c r="B64" s="99" t="s">
        <v>189</v>
      </c>
      <c r="C64" s="101">
        <f>SUM(C65:C68)</f>
        <v>85201179.109999999</v>
      </c>
      <c r="D64" s="69"/>
      <c r="E64" s="29"/>
    </row>
    <row r="65" spans="1:5" x14ac:dyDescent="0.2">
      <c r="A65" s="30">
        <v>4221</v>
      </c>
      <c r="B65" s="31" t="s">
        <v>190</v>
      </c>
      <c r="C65" s="34">
        <v>85201179.109999999</v>
      </c>
      <c r="D65" s="69"/>
      <c r="E65" s="29"/>
    </row>
    <row r="66" spans="1:5" x14ac:dyDescent="0.2">
      <c r="A66" s="30">
        <v>4223</v>
      </c>
      <c r="B66" s="31" t="s">
        <v>191</v>
      </c>
      <c r="C66" s="34">
        <v>0</v>
      </c>
      <c r="D66" s="69"/>
      <c r="E66" s="29"/>
    </row>
    <row r="67" spans="1:5" x14ac:dyDescent="0.2">
      <c r="A67" s="30">
        <v>4225</v>
      </c>
      <c r="B67" s="31" t="s">
        <v>193</v>
      </c>
      <c r="C67" s="34">
        <v>0</v>
      </c>
      <c r="D67" s="69"/>
      <c r="E67" s="29"/>
    </row>
    <row r="68" spans="1:5" x14ac:dyDescent="0.2">
      <c r="A68" s="30">
        <v>4227</v>
      </c>
      <c r="B68" s="31" t="s">
        <v>363</v>
      </c>
      <c r="C68" s="34">
        <v>0</v>
      </c>
      <c r="D68" s="69">
        <v>0</v>
      </c>
      <c r="E68" s="29"/>
    </row>
    <row r="69" spans="1:5" x14ac:dyDescent="0.2">
      <c r="A69" s="103">
        <v>4300</v>
      </c>
      <c r="B69" s="99" t="s">
        <v>194</v>
      </c>
      <c r="C69" s="101">
        <v>0</v>
      </c>
      <c r="D69" s="31">
        <v>0</v>
      </c>
      <c r="E69" s="31"/>
    </row>
    <row r="70" spans="1:5" x14ac:dyDescent="0.2">
      <c r="A70" s="103">
        <v>4310</v>
      </c>
      <c r="B70" s="99" t="s">
        <v>195</v>
      </c>
      <c r="C70" s="101">
        <v>0</v>
      </c>
      <c r="D70" s="31">
        <v>0</v>
      </c>
      <c r="E70" s="31"/>
    </row>
    <row r="71" spans="1:5" x14ac:dyDescent="0.2">
      <c r="A71" s="33">
        <v>4311</v>
      </c>
      <c r="B71" s="31" t="s">
        <v>364</v>
      </c>
      <c r="C71" s="34">
        <v>0</v>
      </c>
      <c r="D71" s="31">
        <v>0</v>
      </c>
      <c r="E71" s="31"/>
    </row>
    <row r="72" spans="1:5" x14ac:dyDescent="0.2">
      <c r="A72" s="33">
        <v>4319</v>
      </c>
      <c r="B72" s="31" t="s">
        <v>196</v>
      </c>
      <c r="C72" s="34">
        <v>0</v>
      </c>
      <c r="D72" s="31">
        <v>4289890</v>
      </c>
      <c r="E72" s="31"/>
    </row>
    <row r="73" spans="1:5" x14ac:dyDescent="0.2">
      <c r="A73" s="103">
        <v>4320</v>
      </c>
      <c r="B73" s="99" t="s">
        <v>197</v>
      </c>
      <c r="C73" s="101">
        <v>0</v>
      </c>
      <c r="D73" s="31">
        <v>0</v>
      </c>
      <c r="E73" s="31"/>
    </row>
    <row r="74" spans="1:5" x14ac:dyDescent="0.2">
      <c r="A74" s="33">
        <v>4321</v>
      </c>
      <c r="B74" s="31" t="s">
        <v>198</v>
      </c>
      <c r="C74" s="34">
        <v>0</v>
      </c>
      <c r="D74" s="31">
        <v>244211.75</v>
      </c>
      <c r="E74" s="31"/>
    </row>
    <row r="75" spans="1:5" x14ac:dyDescent="0.2">
      <c r="A75" s="33">
        <v>4322</v>
      </c>
      <c r="B75" s="31" t="s">
        <v>199</v>
      </c>
      <c r="C75" s="34">
        <v>0</v>
      </c>
      <c r="D75" s="31">
        <v>0</v>
      </c>
      <c r="E75" s="31"/>
    </row>
    <row r="76" spans="1:5" x14ac:dyDescent="0.2">
      <c r="A76" s="33">
        <v>4323</v>
      </c>
      <c r="B76" s="31" t="s">
        <v>200</v>
      </c>
      <c r="C76" s="34">
        <v>0</v>
      </c>
      <c r="D76" s="31"/>
      <c r="E76" s="31"/>
    </row>
    <row r="77" spans="1:5" x14ac:dyDescent="0.2">
      <c r="A77" s="33">
        <v>4324</v>
      </c>
      <c r="B77" s="31" t="s">
        <v>201</v>
      </c>
      <c r="C77" s="34">
        <v>0</v>
      </c>
      <c r="D77" s="31">
        <v>0</v>
      </c>
      <c r="E77" s="31"/>
    </row>
    <row r="78" spans="1:5" x14ac:dyDescent="0.2">
      <c r="A78" s="33">
        <v>4325</v>
      </c>
      <c r="B78" s="31" t="s">
        <v>202</v>
      </c>
      <c r="C78" s="34">
        <v>0</v>
      </c>
      <c r="D78" s="31">
        <v>0</v>
      </c>
      <c r="E78" s="31"/>
    </row>
    <row r="79" spans="1:5" x14ac:dyDescent="0.2">
      <c r="A79" s="103">
        <v>4330</v>
      </c>
      <c r="B79" s="99" t="s">
        <v>203</v>
      </c>
      <c r="C79" s="101">
        <f>SUM(C80)</f>
        <v>0</v>
      </c>
      <c r="D79" s="31"/>
      <c r="E79" s="31"/>
    </row>
    <row r="80" spans="1:5" x14ac:dyDescent="0.2">
      <c r="A80" s="33">
        <v>4331</v>
      </c>
      <c r="B80" s="31" t="s">
        <v>203</v>
      </c>
      <c r="C80" s="34">
        <v>0</v>
      </c>
      <c r="D80" s="31">
        <v>0</v>
      </c>
      <c r="E80" s="31"/>
    </row>
    <row r="81" spans="1:5" x14ac:dyDescent="0.2">
      <c r="A81" s="103">
        <v>4340</v>
      </c>
      <c r="B81" s="99" t="s">
        <v>204</v>
      </c>
      <c r="C81" s="101">
        <v>0</v>
      </c>
      <c r="D81" s="31">
        <v>0</v>
      </c>
      <c r="E81" s="31"/>
    </row>
    <row r="82" spans="1:5" x14ac:dyDescent="0.2">
      <c r="A82" s="33">
        <v>4341</v>
      </c>
      <c r="B82" s="31" t="s">
        <v>204</v>
      </c>
      <c r="C82" s="34">
        <v>0</v>
      </c>
      <c r="D82" s="31">
        <v>0</v>
      </c>
      <c r="E82" s="31"/>
    </row>
    <row r="83" spans="1:5" x14ac:dyDescent="0.2">
      <c r="A83" s="103">
        <v>4390</v>
      </c>
      <c r="B83" s="99" t="s">
        <v>205</v>
      </c>
      <c r="C83" s="101">
        <v>0</v>
      </c>
      <c r="D83" s="31">
        <v>0</v>
      </c>
      <c r="E83" s="31"/>
    </row>
    <row r="84" spans="1:5" x14ac:dyDescent="0.2">
      <c r="A84" s="33">
        <v>4392</v>
      </c>
      <c r="B84" s="31" t="s">
        <v>206</v>
      </c>
      <c r="C84" s="34">
        <v>0</v>
      </c>
      <c r="D84" s="31">
        <v>0</v>
      </c>
      <c r="E84" s="31"/>
    </row>
    <row r="85" spans="1:5" x14ac:dyDescent="0.2">
      <c r="A85" s="33">
        <v>4393</v>
      </c>
      <c r="B85" s="31" t="s">
        <v>365</v>
      </c>
      <c r="C85" s="34">
        <v>0</v>
      </c>
      <c r="D85" s="31"/>
      <c r="E85" s="31"/>
    </row>
    <row r="86" spans="1:5" x14ac:dyDescent="0.2">
      <c r="A86" s="33">
        <v>4394</v>
      </c>
      <c r="B86" s="31" t="s">
        <v>207</v>
      </c>
      <c r="C86" s="34">
        <v>0</v>
      </c>
      <c r="D86" s="31">
        <v>0</v>
      </c>
      <c r="E86" s="31"/>
    </row>
    <row r="87" spans="1:5" x14ac:dyDescent="0.2">
      <c r="A87" s="33">
        <v>4395</v>
      </c>
      <c r="B87" s="31" t="s">
        <v>208</v>
      </c>
      <c r="C87" s="34">
        <v>0</v>
      </c>
      <c r="D87" s="31">
        <v>0</v>
      </c>
      <c r="E87" s="31"/>
    </row>
    <row r="88" spans="1:5" x14ac:dyDescent="0.2">
      <c r="A88" s="33">
        <v>4396</v>
      </c>
      <c r="B88" s="31" t="s">
        <v>209</v>
      </c>
      <c r="C88" s="34">
        <v>0</v>
      </c>
      <c r="D88" s="31">
        <v>0</v>
      </c>
      <c r="E88" s="31"/>
    </row>
    <row r="89" spans="1:5" x14ac:dyDescent="0.2">
      <c r="A89" s="33">
        <v>4397</v>
      </c>
      <c r="B89" s="31" t="s">
        <v>366</v>
      </c>
      <c r="C89" s="34">
        <v>0</v>
      </c>
      <c r="D89" s="31">
        <v>0</v>
      </c>
      <c r="E89" s="31"/>
    </row>
    <row r="90" spans="1:5" x14ac:dyDescent="0.2">
      <c r="A90" s="33">
        <v>4399</v>
      </c>
      <c r="B90" s="31" t="s">
        <v>205</v>
      </c>
      <c r="C90" s="34">
        <v>0</v>
      </c>
      <c r="D90" s="31">
        <v>0</v>
      </c>
      <c r="E90" s="31"/>
    </row>
    <row r="91" spans="1:5" x14ac:dyDescent="0.2">
      <c r="A91" s="29"/>
      <c r="B91" s="29"/>
      <c r="C91" s="29">
        <v>0</v>
      </c>
      <c r="D91" s="29">
        <v>0</v>
      </c>
      <c r="E91" s="29"/>
    </row>
    <row r="92" spans="1:5" x14ac:dyDescent="0.2">
      <c r="A92" s="27" t="s">
        <v>480</v>
      </c>
      <c r="B92" s="27"/>
      <c r="C92" s="27">
        <v>0</v>
      </c>
      <c r="D92" s="27">
        <v>0</v>
      </c>
      <c r="E92" s="27"/>
    </row>
    <row r="93" spans="1:5" x14ac:dyDescent="0.2">
      <c r="A93" s="28" t="s">
        <v>20</v>
      </c>
      <c r="B93" s="28" t="s">
        <v>17</v>
      </c>
      <c r="C93" s="28">
        <v>-0.82</v>
      </c>
      <c r="D93" s="28">
        <v>0.31</v>
      </c>
      <c r="E93" s="28" t="s">
        <v>511</v>
      </c>
    </row>
    <row r="94" spans="1:5" x14ac:dyDescent="0.2">
      <c r="A94" s="103">
        <v>5000</v>
      </c>
      <c r="B94" s="99" t="s">
        <v>211</v>
      </c>
      <c r="C94" s="101">
        <f>C95+C123+C156+C166+C181+C210</f>
        <v>34126950.570000008</v>
      </c>
      <c r="D94" s="104">
        <v>1</v>
      </c>
      <c r="E94" s="31"/>
    </row>
    <row r="95" spans="1:5" x14ac:dyDescent="0.2">
      <c r="A95" s="103">
        <v>5100</v>
      </c>
      <c r="B95" s="99" t="s">
        <v>212</v>
      </c>
      <c r="C95" s="101">
        <f>C96+C103+C113</f>
        <v>32406403.530000005</v>
      </c>
      <c r="D95" s="104">
        <f>C95/$C$94</f>
        <v>0.94958392088180055</v>
      </c>
      <c r="E95" s="31"/>
    </row>
    <row r="96" spans="1:5" x14ac:dyDescent="0.2">
      <c r="A96" s="103">
        <v>5110</v>
      </c>
      <c r="B96" s="99" t="s">
        <v>213</v>
      </c>
      <c r="C96" s="101">
        <v>0</v>
      </c>
      <c r="D96" s="104">
        <v>0</v>
      </c>
      <c r="E96" s="31"/>
    </row>
    <row r="97" spans="1:5" x14ac:dyDescent="0.2">
      <c r="A97" s="33">
        <v>5111</v>
      </c>
      <c r="B97" s="31" t="s">
        <v>214</v>
      </c>
      <c r="C97" s="34">
        <v>29596836.879999999</v>
      </c>
      <c r="D97" s="35">
        <f t="shared" ref="D97:D159" si="0">C97/$C$94</f>
        <v>0.86725700320900345</v>
      </c>
      <c r="E97" s="31"/>
    </row>
    <row r="98" spans="1:5" x14ac:dyDescent="0.2">
      <c r="A98" s="33">
        <v>5112</v>
      </c>
      <c r="B98" s="31" t="s">
        <v>215</v>
      </c>
      <c r="C98" s="34">
        <v>0</v>
      </c>
      <c r="D98" s="35">
        <v>0</v>
      </c>
      <c r="E98" s="31"/>
    </row>
    <row r="99" spans="1:5" x14ac:dyDescent="0.2">
      <c r="A99" s="33">
        <v>5113</v>
      </c>
      <c r="B99" s="31" t="s">
        <v>216</v>
      </c>
      <c r="C99" s="34">
        <v>0</v>
      </c>
      <c r="D99" s="35">
        <v>0</v>
      </c>
      <c r="E99" s="31"/>
    </row>
    <row r="100" spans="1:5" x14ac:dyDescent="0.2">
      <c r="A100" s="33">
        <v>5114</v>
      </c>
      <c r="B100" s="31" t="s">
        <v>217</v>
      </c>
      <c r="C100" s="34">
        <v>307.01</v>
      </c>
      <c r="D100" s="35">
        <v>3014587.9</v>
      </c>
      <c r="E100" s="31"/>
    </row>
    <row r="101" spans="1:5" x14ac:dyDescent="0.2">
      <c r="A101" s="33">
        <v>5115</v>
      </c>
      <c r="B101" s="31" t="s">
        <v>218</v>
      </c>
      <c r="C101" s="34">
        <v>0</v>
      </c>
      <c r="D101" s="35">
        <v>0</v>
      </c>
      <c r="E101" s="31"/>
    </row>
    <row r="102" spans="1:5" x14ac:dyDescent="0.2">
      <c r="A102" s="33">
        <v>5116</v>
      </c>
      <c r="B102" s="31" t="s">
        <v>219</v>
      </c>
      <c r="C102" s="34">
        <v>0</v>
      </c>
      <c r="D102" s="35">
        <v>0</v>
      </c>
      <c r="E102" s="31"/>
    </row>
    <row r="103" spans="1:5" x14ac:dyDescent="0.2">
      <c r="A103" s="103">
        <v>5120</v>
      </c>
      <c r="B103" s="99" t="s">
        <v>220</v>
      </c>
      <c r="C103" s="101">
        <f>SUM(C104:C112)</f>
        <v>2549838.2999999998</v>
      </c>
      <c r="D103" s="104">
        <f t="shared" si="0"/>
        <v>7.4716265514841729E-2</v>
      </c>
      <c r="E103" s="31"/>
    </row>
    <row r="104" spans="1:5" x14ac:dyDescent="0.2">
      <c r="A104" s="33">
        <v>5121</v>
      </c>
      <c r="B104" s="31" t="s">
        <v>221</v>
      </c>
      <c r="C104" s="34">
        <v>512558.57</v>
      </c>
      <c r="D104" s="35">
        <f t="shared" si="0"/>
        <v>1.5019172865992166E-2</v>
      </c>
      <c r="E104" s="31"/>
    </row>
    <row r="105" spans="1:5" x14ac:dyDescent="0.2">
      <c r="A105" s="33">
        <v>5122</v>
      </c>
      <c r="B105" s="31" t="s">
        <v>222</v>
      </c>
      <c r="C105" s="34">
        <v>0</v>
      </c>
      <c r="D105" s="35">
        <f t="shared" si="0"/>
        <v>0</v>
      </c>
      <c r="E105" s="31"/>
    </row>
    <row r="106" spans="1:5" x14ac:dyDescent="0.2">
      <c r="A106" s="33">
        <v>5123</v>
      </c>
      <c r="B106" s="31" t="s">
        <v>223</v>
      </c>
      <c r="C106" s="34">
        <v>88065.75</v>
      </c>
      <c r="D106" s="35">
        <f t="shared" si="0"/>
        <v>2.5805338165026674E-3</v>
      </c>
      <c r="E106" s="31"/>
    </row>
    <row r="107" spans="1:5" x14ac:dyDescent="0.2">
      <c r="A107" s="33">
        <v>5124</v>
      </c>
      <c r="B107" s="31" t="s">
        <v>224</v>
      </c>
      <c r="C107" s="34">
        <v>186784.47</v>
      </c>
      <c r="D107" s="35">
        <f t="shared" si="0"/>
        <v>5.4732247352975247E-3</v>
      </c>
      <c r="E107" s="31"/>
    </row>
    <row r="108" spans="1:5" x14ac:dyDescent="0.2">
      <c r="A108" s="33">
        <v>5125</v>
      </c>
      <c r="B108" s="31" t="s">
        <v>225</v>
      </c>
      <c r="C108" s="34">
        <v>438260.17</v>
      </c>
      <c r="D108" s="35">
        <f t="shared" si="0"/>
        <v>1.2842054818260309E-2</v>
      </c>
      <c r="E108" s="31"/>
    </row>
    <row r="109" spans="1:5" x14ac:dyDescent="0.2">
      <c r="A109" s="33">
        <v>5126</v>
      </c>
      <c r="B109" s="31" t="s">
        <v>226</v>
      </c>
      <c r="C109" s="34">
        <v>435065.24</v>
      </c>
      <c r="D109" s="35">
        <f t="shared" si="0"/>
        <v>1.2748435847135225E-2</v>
      </c>
      <c r="E109" s="31"/>
    </row>
    <row r="110" spans="1:5" x14ac:dyDescent="0.2">
      <c r="A110" s="33">
        <v>5127</v>
      </c>
      <c r="B110" s="31" t="s">
        <v>227</v>
      </c>
      <c r="C110" s="34">
        <v>352189.7</v>
      </c>
      <c r="D110" s="35">
        <f t="shared" si="0"/>
        <v>1.0319987403433565E-2</v>
      </c>
      <c r="E110" s="31"/>
    </row>
    <row r="111" spans="1:5" x14ac:dyDescent="0.2">
      <c r="A111" s="33">
        <v>5128</v>
      </c>
      <c r="B111" s="31" t="s">
        <v>228</v>
      </c>
      <c r="C111" s="34">
        <v>0</v>
      </c>
      <c r="D111" s="35">
        <f t="shared" si="0"/>
        <v>0</v>
      </c>
      <c r="E111" s="31"/>
    </row>
    <row r="112" spans="1:5" x14ac:dyDescent="0.2">
      <c r="A112" s="33">
        <v>5129</v>
      </c>
      <c r="B112" s="31" t="s">
        <v>229</v>
      </c>
      <c r="C112" s="34">
        <v>536914.4</v>
      </c>
      <c r="D112" s="35">
        <f t="shared" si="0"/>
        <v>1.5732856028220277E-2</v>
      </c>
      <c r="E112" s="31"/>
    </row>
    <row r="113" spans="1:5" x14ac:dyDescent="0.2">
      <c r="A113" s="103">
        <v>5130</v>
      </c>
      <c r="B113" s="99" t="s">
        <v>230</v>
      </c>
      <c r="C113" s="101">
        <f>SUM(C114:C122)</f>
        <v>29856565.230000004</v>
      </c>
      <c r="D113" s="104">
        <f t="shared" si="0"/>
        <v>0.87486765536695876</v>
      </c>
      <c r="E113" s="31"/>
    </row>
    <row r="114" spans="1:5" x14ac:dyDescent="0.2">
      <c r="A114" s="33">
        <v>5131</v>
      </c>
      <c r="B114" s="31" t="s">
        <v>231</v>
      </c>
      <c r="C114" s="34">
        <v>4287250.53</v>
      </c>
      <c r="D114" s="35">
        <f t="shared" si="0"/>
        <v>0.12562653440734886</v>
      </c>
      <c r="E114" s="31"/>
    </row>
    <row r="115" spans="1:5" x14ac:dyDescent="0.2">
      <c r="A115" s="33">
        <v>5132</v>
      </c>
      <c r="B115" s="31" t="s">
        <v>232</v>
      </c>
      <c r="C115" s="34">
        <v>1264526.58</v>
      </c>
      <c r="D115" s="35">
        <f t="shared" si="0"/>
        <v>3.7053605988212966E-2</v>
      </c>
      <c r="E115" s="31"/>
    </row>
    <row r="116" spans="1:5" x14ac:dyDescent="0.2">
      <c r="A116" s="33">
        <v>5133</v>
      </c>
      <c r="B116" s="31" t="s">
        <v>233</v>
      </c>
      <c r="C116" s="34">
        <v>7260306.29</v>
      </c>
      <c r="D116" s="35">
        <f t="shared" si="0"/>
        <v>0.21274406792097975</v>
      </c>
      <c r="E116" s="31"/>
    </row>
    <row r="117" spans="1:5" x14ac:dyDescent="0.2">
      <c r="A117" s="33">
        <v>5134</v>
      </c>
      <c r="B117" s="31" t="s">
        <v>234</v>
      </c>
      <c r="C117" s="34">
        <v>399915.97</v>
      </c>
      <c r="D117" s="35">
        <f t="shared" si="0"/>
        <v>1.1718479480893152E-2</v>
      </c>
      <c r="E117" s="31"/>
    </row>
    <row r="118" spans="1:5" x14ac:dyDescent="0.2">
      <c r="A118" s="33">
        <v>5135</v>
      </c>
      <c r="B118" s="31" t="s">
        <v>235</v>
      </c>
      <c r="C118" s="34">
        <v>10708269.630000001</v>
      </c>
      <c r="D118" s="35">
        <f t="shared" si="0"/>
        <v>0.31377751164832535</v>
      </c>
      <c r="E118" s="31"/>
    </row>
    <row r="119" spans="1:5" x14ac:dyDescent="0.2">
      <c r="A119" s="33">
        <v>5136</v>
      </c>
      <c r="B119" s="31" t="s">
        <v>236</v>
      </c>
      <c r="C119" s="34">
        <v>37282.32</v>
      </c>
      <c r="D119" s="35">
        <f t="shared" si="0"/>
        <v>1.092459753282902E-3</v>
      </c>
      <c r="E119" s="31"/>
    </row>
    <row r="120" spans="1:5" x14ac:dyDescent="0.2">
      <c r="A120" s="33">
        <v>5137</v>
      </c>
      <c r="B120" s="31" t="s">
        <v>237</v>
      </c>
      <c r="C120" s="34">
        <v>378325.92</v>
      </c>
      <c r="D120" s="35">
        <f t="shared" si="0"/>
        <v>1.1085840184401799E-2</v>
      </c>
      <c r="E120" s="31"/>
    </row>
    <row r="121" spans="1:5" x14ac:dyDescent="0.2">
      <c r="A121" s="33">
        <v>5138</v>
      </c>
      <c r="B121" s="31" t="s">
        <v>238</v>
      </c>
      <c r="C121" s="34">
        <v>2062437.6</v>
      </c>
      <c r="D121" s="35">
        <f t="shared" si="0"/>
        <v>6.0434277471396111E-2</v>
      </c>
      <c r="E121" s="31"/>
    </row>
    <row r="122" spans="1:5" x14ac:dyDescent="0.2">
      <c r="A122" s="33">
        <v>5139</v>
      </c>
      <c r="B122" s="31" t="s">
        <v>239</v>
      </c>
      <c r="C122" s="34">
        <v>3458250.39</v>
      </c>
      <c r="D122" s="35">
        <f t="shared" si="0"/>
        <v>0.1013348785121178</v>
      </c>
      <c r="E122" s="31"/>
    </row>
    <row r="123" spans="1:5" x14ac:dyDescent="0.2">
      <c r="A123" s="103">
        <v>5200</v>
      </c>
      <c r="B123" s="99" t="s">
        <v>240</v>
      </c>
      <c r="C123" s="101">
        <f>C124+C127+C130+C133+C138+C142+C145+C147+C153</f>
        <v>1720547.8599999999</v>
      </c>
      <c r="D123" s="104">
        <f t="shared" si="0"/>
        <v>5.0416103146129987E-2</v>
      </c>
      <c r="E123" s="31"/>
    </row>
    <row r="124" spans="1:5" x14ac:dyDescent="0.2">
      <c r="A124" s="103">
        <v>5210</v>
      </c>
      <c r="B124" s="99" t="s">
        <v>241</v>
      </c>
      <c r="C124" s="101">
        <f>SUM(C125:C126)</f>
        <v>0</v>
      </c>
      <c r="D124" s="104">
        <f t="shared" si="0"/>
        <v>0</v>
      </c>
      <c r="E124" s="31"/>
    </row>
    <row r="125" spans="1:5" x14ac:dyDescent="0.2">
      <c r="A125" s="33">
        <v>5211</v>
      </c>
      <c r="B125" s="31" t="s">
        <v>242</v>
      </c>
      <c r="C125" s="34">
        <v>0</v>
      </c>
      <c r="D125" s="35">
        <f t="shared" si="0"/>
        <v>0</v>
      </c>
      <c r="E125" s="31"/>
    </row>
    <row r="126" spans="1:5" x14ac:dyDescent="0.2">
      <c r="A126" s="33">
        <v>5212</v>
      </c>
      <c r="B126" s="31" t="s">
        <v>243</v>
      </c>
      <c r="C126" s="34">
        <v>0</v>
      </c>
      <c r="D126" s="35">
        <f t="shared" si="0"/>
        <v>0</v>
      </c>
      <c r="E126" s="31"/>
    </row>
    <row r="127" spans="1:5" x14ac:dyDescent="0.2">
      <c r="A127" s="103">
        <v>5220</v>
      </c>
      <c r="B127" s="99" t="s">
        <v>244</v>
      </c>
      <c r="C127" s="101">
        <f>SUM(C128:C129)</f>
        <v>388483</v>
      </c>
      <c r="D127" s="104">
        <f t="shared" si="0"/>
        <v>1.1383466542173384E-2</v>
      </c>
      <c r="E127" s="31"/>
    </row>
    <row r="128" spans="1:5" x14ac:dyDescent="0.2">
      <c r="A128" s="33">
        <v>5221</v>
      </c>
      <c r="B128" s="31" t="s">
        <v>245</v>
      </c>
      <c r="C128" s="34">
        <v>388483</v>
      </c>
      <c r="D128" s="35">
        <f t="shared" si="0"/>
        <v>1.1383466542173384E-2</v>
      </c>
      <c r="E128" s="31"/>
    </row>
    <row r="129" spans="1:5" x14ac:dyDescent="0.2">
      <c r="A129" s="33">
        <v>5222</v>
      </c>
      <c r="B129" s="31" t="s">
        <v>246</v>
      </c>
      <c r="C129" s="34">
        <v>0</v>
      </c>
      <c r="D129" s="35">
        <f t="shared" si="0"/>
        <v>0</v>
      </c>
      <c r="E129" s="31"/>
    </row>
    <row r="130" spans="1:5" x14ac:dyDescent="0.2">
      <c r="A130" s="103">
        <v>5230</v>
      </c>
      <c r="B130" s="99" t="s">
        <v>191</v>
      </c>
      <c r="C130" s="101">
        <f>SUM(C131:C132)</f>
        <v>0</v>
      </c>
      <c r="D130" s="104">
        <f t="shared" si="0"/>
        <v>0</v>
      </c>
      <c r="E130" s="31"/>
    </row>
    <row r="131" spans="1:5" x14ac:dyDescent="0.2">
      <c r="A131" s="33">
        <v>5231</v>
      </c>
      <c r="B131" s="31" t="s">
        <v>247</v>
      </c>
      <c r="C131" s="34">
        <v>0</v>
      </c>
      <c r="D131" s="35">
        <f t="shared" si="0"/>
        <v>0</v>
      </c>
      <c r="E131" s="31"/>
    </row>
    <row r="132" spans="1:5" x14ac:dyDescent="0.2">
      <c r="A132" s="33">
        <v>5232</v>
      </c>
      <c r="B132" s="31" t="s">
        <v>248</v>
      </c>
      <c r="C132" s="34">
        <v>0</v>
      </c>
      <c r="D132" s="35">
        <f t="shared" si="0"/>
        <v>0</v>
      </c>
      <c r="E132" s="31"/>
    </row>
    <row r="133" spans="1:5" x14ac:dyDescent="0.2">
      <c r="A133" s="103">
        <v>5240</v>
      </c>
      <c r="B133" s="99" t="s">
        <v>192</v>
      </c>
      <c r="C133" s="101">
        <f>SUM(C134:C137)</f>
        <v>1332064.8599999999</v>
      </c>
      <c r="D133" s="104">
        <f t="shared" si="0"/>
        <v>3.9032636603956603E-2</v>
      </c>
      <c r="E133" s="31"/>
    </row>
    <row r="134" spans="1:5" x14ac:dyDescent="0.2">
      <c r="A134" s="33">
        <v>5241</v>
      </c>
      <c r="B134" s="31" t="s">
        <v>249</v>
      </c>
      <c r="C134" s="34">
        <v>210851.66</v>
      </c>
      <c r="D134" s="35">
        <f t="shared" si="0"/>
        <v>6.1784500659532544E-3</v>
      </c>
      <c r="E134" s="31"/>
    </row>
    <row r="135" spans="1:5" x14ac:dyDescent="0.2">
      <c r="A135" s="33">
        <v>5242</v>
      </c>
      <c r="B135" s="31" t="s">
        <v>250</v>
      </c>
      <c r="C135" s="34">
        <v>1121213.2</v>
      </c>
      <c r="D135" s="35">
        <f t="shared" si="0"/>
        <v>3.2854186538003351E-2</v>
      </c>
      <c r="E135" s="31"/>
    </row>
    <row r="136" spans="1:5" x14ac:dyDescent="0.2">
      <c r="A136" s="33">
        <v>5243</v>
      </c>
      <c r="B136" s="31" t="s">
        <v>251</v>
      </c>
      <c r="C136" s="34">
        <v>0</v>
      </c>
      <c r="D136" s="35">
        <f t="shared" si="0"/>
        <v>0</v>
      </c>
      <c r="E136" s="31"/>
    </row>
    <row r="137" spans="1:5" x14ac:dyDescent="0.2">
      <c r="A137" s="33">
        <v>5244</v>
      </c>
      <c r="B137" s="31" t="s">
        <v>252</v>
      </c>
      <c r="C137" s="34">
        <v>0</v>
      </c>
      <c r="D137" s="35">
        <f t="shared" si="0"/>
        <v>0</v>
      </c>
      <c r="E137" s="31"/>
    </row>
    <row r="138" spans="1:5" x14ac:dyDescent="0.2">
      <c r="A138" s="103">
        <v>5250</v>
      </c>
      <c r="B138" s="99" t="s">
        <v>193</v>
      </c>
      <c r="C138" s="101">
        <f>SUM(C139:C141)</f>
        <v>0</v>
      </c>
      <c r="D138" s="104">
        <f t="shared" si="0"/>
        <v>0</v>
      </c>
      <c r="E138" s="31"/>
    </row>
    <row r="139" spans="1:5" x14ac:dyDescent="0.2">
      <c r="A139" s="33">
        <v>5251</v>
      </c>
      <c r="B139" s="31" t="s">
        <v>253</v>
      </c>
      <c r="C139" s="34">
        <v>0</v>
      </c>
      <c r="D139" s="35">
        <f t="shared" si="0"/>
        <v>0</v>
      </c>
      <c r="E139" s="31"/>
    </row>
    <row r="140" spans="1:5" x14ac:dyDescent="0.2">
      <c r="A140" s="33">
        <v>5252</v>
      </c>
      <c r="B140" s="31" t="s">
        <v>254</v>
      </c>
      <c r="C140" s="34">
        <v>0</v>
      </c>
      <c r="D140" s="35">
        <f t="shared" si="0"/>
        <v>0</v>
      </c>
      <c r="E140" s="31"/>
    </row>
    <row r="141" spans="1:5" x14ac:dyDescent="0.2">
      <c r="A141" s="33">
        <v>5259</v>
      </c>
      <c r="B141" s="31" t="s">
        <v>255</v>
      </c>
      <c r="C141" s="34">
        <v>0</v>
      </c>
      <c r="D141" s="35">
        <f t="shared" si="0"/>
        <v>0</v>
      </c>
      <c r="E141" s="31"/>
    </row>
    <row r="142" spans="1:5" x14ac:dyDescent="0.2">
      <c r="A142" s="103">
        <v>5260</v>
      </c>
      <c r="B142" s="99" t="s">
        <v>256</v>
      </c>
      <c r="C142" s="101">
        <f>SUM(C143:C144)</f>
        <v>0</v>
      </c>
      <c r="D142" s="104">
        <f t="shared" si="0"/>
        <v>0</v>
      </c>
      <c r="E142" s="31"/>
    </row>
    <row r="143" spans="1:5" x14ac:dyDescent="0.2">
      <c r="A143" s="33">
        <v>5261</v>
      </c>
      <c r="B143" s="31" t="s">
        <v>257</v>
      </c>
      <c r="C143" s="34">
        <v>0</v>
      </c>
      <c r="D143" s="35">
        <f t="shared" si="0"/>
        <v>0</v>
      </c>
      <c r="E143" s="31"/>
    </row>
    <row r="144" spans="1:5" x14ac:dyDescent="0.2">
      <c r="A144" s="33">
        <v>5262</v>
      </c>
      <c r="B144" s="31" t="s">
        <v>258</v>
      </c>
      <c r="C144" s="34">
        <v>0</v>
      </c>
      <c r="D144" s="35">
        <f t="shared" si="0"/>
        <v>0</v>
      </c>
      <c r="E144" s="31"/>
    </row>
    <row r="145" spans="1:5" x14ac:dyDescent="0.2">
      <c r="A145" s="103">
        <v>5270</v>
      </c>
      <c r="B145" s="99" t="s">
        <v>259</v>
      </c>
      <c r="C145" s="101">
        <f>SUM(C146)</f>
        <v>0</v>
      </c>
      <c r="D145" s="104">
        <f t="shared" si="0"/>
        <v>0</v>
      </c>
      <c r="E145" s="31"/>
    </row>
    <row r="146" spans="1:5" x14ac:dyDescent="0.2">
      <c r="A146" s="33">
        <v>5271</v>
      </c>
      <c r="B146" s="31" t="s">
        <v>260</v>
      </c>
      <c r="C146" s="34">
        <v>0</v>
      </c>
      <c r="D146" s="35">
        <f t="shared" si="0"/>
        <v>0</v>
      </c>
      <c r="E146" s="31"/>
    </row>
    <row r="147" spans="1:5" x14ac:dyDescent="0.2">
      <c r="A147" s="103">
        <v>5280</v>
      </c>
      <c r="B147" s="99" t="s">
        <v>261</v>
      </c>
      <c r="C147" s="101">
        <f>SUM(C148:C152)</f>
        <v>0</v>
      </c>
      <c r="D147" s="104">
        <f t="shared" si="0"/>
        <v>0</v>
      </c>
      <c r="E147" s="31"/>
    </row>
    <row r="148" spans="1:5" x14ac:dyDescent="0.2">
      <c r="A148" s="33">
        <v>5281</v>
      </c>
      <c r="B148" s="31" t="s">
        <v>262</v>
      </c>
      <c r="C148" s="34">
        <v>0</v>
      </c>
      <c r="D148" s="35">
        <f t="shared" si="0"/>
        <v>0</v>
      </c>
      <c r="E148" s="31"/>
    </row>
    <row r="149" spans="1:5" x14ac:dyDescent="0.2">
      <c r="A149" s="33">
        <v>5282</v>
      </c>
      <c r="B149" s="31" t="s">
        <v>263</v>
      </c>
      <c r="C149" s="34">
        <v>0</v>
      </c>
      <c r="D149" s="35">
        <f t="shared" si="0"/>
        <v>0</v>
      </c>
      <c r="E149" s="31"/>
    </row>
    <row r="150" spans="1:5" x14ac:dyDescent="0.2">
      <c r="A150" s="33">
        <v>5283</v>
      </c>
      <c r="B150" s="31" t="s">
        <v>264</v>
      </c>
      <c r="C150" s="34">
        <v>0</v>
      </c>
      <c r="D150" s="35">
        <f t="shared" si="0"/>
        <v>0</v>
      </c>
      <c r="E150" s="31"/>
    </row>
    <row r="151" spans="1:5" x14ac:dyDescent="0.2">
      <c r="A151" s="33">
        <v>5284</v>
      </c>
      <c r="B151" s="31" t="s">
        <v>265</v>
      </c>
      <c r="C151" s="34">
        <v>0</v>
      </c>
      <c r="D151" s="35">
        <f t="shared" si="0"/>
        <v>0</v>
      </c>
      <c r="E151" s="31"/>
    </row>
    <row r="152" spans="1:5" x14ac:dyDescent="0.2">
      <c r="A152" s="33">
        <v>5285</v>
      </c>
      <c r="B152" s="31" t="s">
        <v>266</v>
      </c>
      <c r="C152" s="34">
        <v>0</v>
      </c>
      <c r="D152" s="35">
        <f t="shared" si="0"/>
        <v>0</v>
      </c>
      <c r="E152" s="31"/>
    </row>
    <row r="153" spans="1:5" x14ac:dyDescent="0.2">
      <c r="A153" s="103">
        <v>5290</v>
      </c>
      <c r="B153" s="99" t="s">
        <v>267</v>
      </c>
      <c r="C153" s="101">
        <f>SUM(C154:C155)</f>
        <v>0</v>
      </c>
      <c r="D153" s="104">
        <f t="shared" si="0"/>
        <v>0</v>
      </c>
      <c r="E153" s="31"/>
    </row>
    <row r="154" spans="1:5" x14ac:dyDescent="0.2">
      <c r="A154" s="33">
        <v>5291</v>
      </c>
      <c r="B154" s="31" t="s">
        <v>268</v>
      </c>
      <c r="C154" s="34">
        <v>0</v>
      </c>
      <c r="D154" s="35">
        <f t="shared" si="0"/>
        <v>0</v>
      </c>
      <c r="E154" s="31"/>
    </row>
    <row r="155" spans="1:5" x14ac:dyDescent="0.2">
      <c r="A155" s="33">
        <v>5292</v>
      </c>
      <c r="B155" s="31" t="s">
        <v>269</v>
      </c>
      <c r="C155" s="34">
        <v>0</v>
      </c>
      <c r="D155" s="35">
        <f t="shared" si="0"/>
        <v>0</v>
      </c>
      <c r="E155" s="31"/>
    </row>
    <row r="156" spans="1:5" x14ac:dyDescent="0.2">
      <c r="A156" s="103">
        <v>5300</v>
      </c>
      <c r="B156" s="99" t="s">
        <v>270</v>
      </c>
      <c r="C156" s="101">
        <f>C157+C160+C163</f>
        <v>0</v>
      </c>
      <c r="D156" s="104">
        <f t="shared" si="0"/>
        <v>0</v>
      </c>
      <c r="E156" s="31"/>
    </row>
    <row r="157" spans="1:5" x14ac:dyDescent="0.2">
      <c r="A157" s="103">
        <v>5310</v>
      </c>
      <c r="B157" s="99" t="s">
        <v>186</v>
      </c>
      <c r="C157" s="101">
        <f>C158+C159</f>
        <v>0</v>
      </c>
      <c r="D157" s="104">
        <f t="shared" si="0"/>
        <v>0</v>
      </c>
      <c r="E157" s="31"/>
    </row>
    <row r="158" spans="1:5" x14ac:dyDescent="0.2">
      <c r="A158" s="33">
        <v>5311</v>
      </c>
      <c r="B158" s="31" t="s">
        <v>271</v>
      </c>
      <c r="C158" s="34">
        <v>0</v>
      </c>
      <c r="D158" s="35">
        <f t="shared" si="0"/>
        <v>0</v>
      </c>
      <c r="E158" s="31"/>
    </row>
    <row r="159" spans="1:5" x14ac:dyDescent="0.2">
      <c r="A159" s="33">
        <v>5312</v>
      </c>
      <c r="B159" s="31" t="s">
        <v>272</v>
      </c>
      <c r="C159" s="34">
        <v>0</v>
      </c>
      <c r="D159" s="35">
        <f t="shared" si="0"/>
        <v>0</v>
      </c>
      <c r="E159" s="31"/>
    </row>
    <row r="160" spans="1:5" x14ac:dyDescent="0.2">
      <c r="A160" s="103">
        <v>5320</v>
      </c>
      <c r="B160" s="99" t="s">
        <v>187</v>
      </c>
      <c r="C160" s="101">
        <f>SUM(C161:C162)</f>
        <v>0</v>
      </c>
      <c r="D160" s="104">
        <f t="shared" ref="D160:D212" si="1">C160/$C$94</f>
        <v>0</v>
      </c>
      <c r="E160" s="31"/>
    </row>
    <row r="161" spans="1:5" x14ac:dyDescent="0.2">
      <c r="A161" s="33">
        <v>5321</v>
      </c>
      <c r="B161" s="31" t="s">
        <v>273</v>
      </c>
      <c r="C161" s="34">
        <v>0</v>
      </c>
      <c r="D161" s="35">
        <f t="shared" si="1"/>
        <v>0</v>
      </c>
      <c r="E161" s="31"/>
    </row>
    <row r="162" spans="1:5" x14ac:dyDescent="0.2">
      <c r="A162" s="33">
        <v>5322</v>
      </c>
      <c r="B162" s="31" t="s">
        <v>274</v>
      </c>
      <c r="C162" s="34">
        <v>0</v>
      </c>
      <c r="D162" s="35">
        <f t="shared" si="1"/>
        <v>0</v>
      </c>
      <c r="E162" s="31"/>
    </row>
    <row r="163" spans="1:5" x14ac:dyDescent="0.2">
      <c r="A163" s="103">
        <v>5330</v>
      </c>
      <c r="B163" s="99" t="s">
        <v>188</v>
      </c>
      <c r="C163" s="101">
        <f>SUM(C164:C165)</f>
        <v>0</v>
      </c>
      <c r="D163" s="104">
        <f t="shared" si="1"/>
        <v>0</v>
      </c>
      <c r="E163" s="31"/>
    </row>
    <row r="164" spans="1:5" x14ac:dyDescent="0.2">
      <c r="A164" s="33">
        <v>5331</v>
      </c>
      <c r="B164" s="31" t="s">
        <v>275</v>
      </c>
      <c r="C164" s="34">
        <v>0</v>
      </c>
      <c r="D164" s="35">
        <f t="shared" si="1"/>
        <v>0</v>
      </c>
      <c r="E164" s="31"/>
    </row>
    <row r="165" spans="1:5" x14ac:dyDescent="0.2">
      <c r="A165" s="33">
        <v>5332</v>
      </c>
      <c r="B165" s="31" t="s">
        <v>276</v>
      </c>
      <c r="C165" s="34">
        <v>0</v>
      </c>
      <c r="D165" s="35">
        <f t="shared" si="1"/>
        <v>0</v>
      </c>
      <c r="E165" s="31"/>
    </row>
    <row r="166" spans="1:5" x14ac:dyDescent="0.2">
      <c r="A166" s="103">
        <v>5400</v>
      </c>
      <c r="B166" s="99" t="s">
        <v>277</v>
      </c>
      <c r="C166" s="101">
        <f>C167+C170+C173+C176+C178</f>
        <v>0</v>
      </c>
      <c r="D166" s="104">
        <f t="shared" si="1"/>
        <v>0</v>
      </c>
      <c r="E166" s="31"/>
    </row>
    <row r="167" spans="1:5" x14ac:dyDescent="0.2">
      <c r="A167" s="103">
        <v>5410</v>
      </c>
      <c r="B167" s="99" t="s">
        <v>278</v>
      </c>
      <c r="C167" s="101">
        <f>SUM(C168:C169)</f>
        <v>0</v>
      </c>
      <c r="D167" s="104">
        <f t="shared" si="1"/>
        <v>0</v>
      </c>
      <c r="E167" s="31"/>
    </row>
    <row r="168" spans="1:5" x14ac:dyDescent="0.2">
      <c r="A168" s="33">
        <v>5411</v>
      </c>
      <c r="B168" s="31" t="s">
        <v>279</v>
      </c>
      <c r="C168" s="34">
        <v>0</v>
      </c>
      <c r="D168" s="35">
        <f t="shared" si="1"/>
        <v>0</v>
      </c>
      <c r="E168" s="31"/>
    </row>
    <row r="169" spans="1:5" x14ac:dyDescent="0.2">
      <c r="A169" s="33">
        <v>5412</v>
      </c>
      <c r="B169" s="31" t="s">
        <v>280</v>
      </c>
      <c r="C169" s="34">
        <v>0</v>
      </c>
      <c r="D169" s="35">
        <f t="shared" si="1"/>
        <v>0</v>
      </c>
      <c r="E169" s="31"/>
    </row>
    <row r="170" spans="1:5" x14ac:dyDescent="0.2">
      <c r="A170" s="103">
        <v>5420</v>
      </c>
      <c r="B170" s="99" t="s">
        <v>281</v>
      </c>
      <c r="C170" s="101">
        <f>SUM(C171:C172)</f>
        <v>0</v>
      </c>
      <c r="D170" s="104">
        <f t="shared" si="1"/>
        <v>0</v>
      </c>
      <c r="E170" s="31"/>
    </row>
    <row r="171" spans="1:5" x14ac:dyDescent="0.2">
      <c r="A171" s="33">
        <v>5421</v>
      </c>
      <c r="B171" s="31" t="s">
        <v>282</v>
      </c>
      <c r="C171" s="34">
        <v>0</v>
      </c>
      <c r="D171" s="35">
        <f t="shared" si="1"/>
        <v>0</v>
      </c>
      <c r="E171" s="31"/>
    </row>
    <row r="172" spans="1:5" x14ac:dyDescent="0.2">
      <c r="A172" s="33">
        <v>5422</v>
      </c>
      <c r="B172" s="31" t="s">
        <v>283</v>
      </c>
      <c r="C172" s="34">
        <v>0</v>
      </c>
      <c r="D172" s="35">
        <f t="shared" si="1"/>
        <v>0</v>
      </c>
      <c r="E172" s="31"/>
    </row>
    <row r="173" spans="1:5" x14ac:dyDescent="0.2">
      <c r="A173" s="103">
        <v>5430</v>
      </c>
      <c r="B173" s="99" t="s">
        <v>284</v>
      </c>
      <c r="C173" s="101">
        <f>SUM(C174:C175)</f>
        <v>0</v>
      </c>
      <c r="D173" s="104">
        <f t="shared" si="1"/>
        <v>0</v>
      </c>
      <c r="E173" s="31"/>
    </row>
    <row r="174" spans="1:5" x14ac:dyDescent="0.2">
      <c r="A174" s="33">
        <v>5431</v>
      </c>
      <c r="B174" s="31" t="s">
        <v>285</v>
      </c>
      <c r="C174" s="34">
        <v>0</v>
      </c>
      <c r="D174" s="35">
        <f t="shared" si="1"/>
        <v>0</v>
      </c>
      <c r="E174" s="31"/>
    </row>
    <row r="175" spans="1:5" x14ac:dyDescent="0.2">
      <c r="A175" s="33">
        <v>5432</v>
      </c>
      <c r="B175" s="31" t="s">
        <v>286</v>
      </c>
      <c r="C175" s="34">
        <v>0</v>
      </c>
      <c r="D175" s="35">
        <f t="shared" si="1"/>
        <v>0</v>
      </c>
      <c r="E175" s="31"/>
    </row>
    <row r="176" spans="1:5" x14ac:dyDescent="0.2">
      <c r="A176" s="103">
        <v>5440</v>
      </c>
      <c r="B176" s="99" t="s">
        <v>287</v>
      </c>
      <c r="C176" s="101">
        <f>SUM(C177)</f>
        <v>0</v>
      </c>
      <c r="D176" s="104">
        <f t="shared" si="1"/>
        <v>0</v>
      </c>
      <c r="E176" s="31"/>
    </row>
    <row r="177" spans="1:5" x14ac:dyDescent="0.2">
      <c r="A177" s="33">
        <v>5441</v>
      </c>
      <c r="B177" s="31" t="s">
        <v>287</v>
      </c>
      <c r="C177" s="34">
        <v>0</v>
      </c>
      <c r="D177" s="35">
        <f t="shared" si="1"/>
        <v>0</v>
      </c>
      <c r="E177" s="31"/>
    </row>
    <row r="178" spans="1:5" x14ac:dyDescent="0.2">
      <c r="A178" s="103">
        <v>5450</v>
      </c>
      <c r="B178" s="99" t="s">
        <v>288</v>
      </c>
      <c r="C178" s="101">
        <f>SUM(C179:C180)</f>
        <v>0</v>
      </c>
      <c r="D178" s="104">
        <f t="shared" si="1"/>
        <v>0</v>
      </c>
      <c r="E178" s="31"/>
    </row>
    <row r="179" spans="1:5" x14ac:dyDescent="0.2">
      <c r="A179" s="33">
        <v>5451</v>
      </c>
      <c r="B179" s="31" t="s">
        <v>289</v>
      </c>
      <c r="C179" s="34">
        <v>0</v>
      </c>
      <c r="D179" s="35">
        <f t="shared" si="1"/>
        <v>0</v>
      </c>
      <c r="E179" s="31"/>
    </row>
    <row r="180" spans="1:5" x14ac:dyDescent="0.2">
      <c r="A180" s="33">
        <v>5452</v>
      </c>
      <c r="B180" s="31" t="s">
        <v>290</v>
      </c>
      <c r="C180" s="34">
        <v>0</v>
      </c>
      <c r="D180" s="35">
        <f t="shared" si="1"/>
        <v>0</v>
      </c>
      <c r="E180" s="31"/>
    </row>
    <row r="181" spans="1:5" x14ac:dyDescent="0.2">
      <c r="A181" s="103">
        <v>5500</v>
      </c>
      <c r="B181" s="99" t="s">
        <v>291</v>
      </c>
      <c r="C181" s="101">
        <f>C182+C191+C194+C200</f>
        <v>-0.82</v>
      </c>
      <c r="D181" s="104">
        <f t="shared" si="1"/>
        <v>-2.4027930603352463E-8</v>
      </c>
      <c r="E181" s="31"/>
    </row>
    <row r="182" spans="1:5" x14ac:dyDescent="0.2">
      <c r="A182" s="103">
        <v>5510</v>
      </c>
      <c r="B182" s="99" t="s">
        <v>292</v>
      </c>
      <c r="C182" s="101">
        <f>SUM(C183:C190)</f>
        <v>0</v>
      </c>
      <c r="D182" s="104">
        <f t="shared" si="1"/>
        <v>0</v>
      </c>
      <c r="E182" s="31"/>
    </row>
    <row r="183" spans="1:5" x14ac:dyDescent="0.2">
      <c r="A183" s="33">
        <v>5511</v>
      </c>
      <c r="B183" s="31" t="s">
        <v>293</v>
      </c>
      <c r="C183" s="34">
        <v>0</v>
      </c>
      <c r="D183" s="35">
        <f t="shared" si="1"/>
        <v>0</v>
      </c>
      <c r="E183" s="31"/>
    </row>
    <row r="184" spans="1:5" x14ac:dyDescent="0.2">
      <c r="A184" s="33">
        <v>5512</v>
      </c>
      <c r="B184" s="31" t="s">
        <v>294</v>
      </c>
      <c r="C184" s="34">
        <v>0</v>
      </c>
      <c r="D184" s="35">
        <f t="shared" si="1"/>
        <v>0</v>
      </c>
      <c r="E184" s="31"/>
    </row>
    <row r="185" spans="1:5" x14ac:dyDescent="0.2">
      <c r="A185" s="33">
        <v>5513</v>
      </c>
      <c r="B185" s="31" t="s">
        <v>295</v>
      </c>
      <c r="C185" s="34">
        <v>0</v>
      </c>
      <c r="D185" s="35">
        <f t="shared" si="1"/>
        <v>0</v>
      </c>
      <c r="E185" s="31"/>
    </row>
    <row r="186" spans="1:5" x14ac:dyDescent="0.2">
      <c r="A186" s="33">
        <v>5514</v>
      </c>
      <c r="B186" s="31" t="s">
        <v>296</v>
      </c>
      <c r="C186" s="34">
        <v>0</v>
      </c>
      <c r="D186" s="35">
        <f t="shared" si="1"/>
        <v>0</v>
      </c>
      <c r="E186" s="31"/>
    </row>
    <row r="187" spans="1:5" x14ac:dyDescent="0.2">
      <c r="A187" s="33">
        <v>5515</v>
      </c>
      <c r="B187" s="31" t="s">
        <v>297</v>
      </c>
      <c r="C187" s="34">
        <v>0</v>
      </c>
      <c r="D187" s="35">
        <f t="shared" si="1"/>
        <v>0</v>
      </c>
      <c r="E187" s="31"/>
    </row>
    <row r="188" spans="1:5" x14ac:dyDescent="0.2">
      <c r="A188" s="33">
        <v>5516</v>
      </c>
      <c r="B188" s="31" t="s">
        <v>298</v>
      </c>
      <c r="C188" s="34">
        <v>0</v>
      </c>
      <c r="D188" s="35">
        <f t="shared" si="1"/>
        <v>0</v>
      </c>
      <c r="E188" s="31"/>
    </row>
    <row r="189" spans="1:5" x14ac:dyDescent="0.2">
      <c r="A189" s="33">
        <v>5517</v>
      </c>
      <c r="B189" s="31" t="s">
        <v>299</v>
      </c>
      <c r="C189" s="34">
        <v>0</v>
      </c>
      <c r="D189" s="35">
        <f t="shared" si="1"/>
        <v>0</v>
      </c>
      <c r="E189" s="31"/>
    </row>
    <row r="190" spans="1:5" x14ac:dyDescent="0.2">
      <c r="A190" s="33">
        <v>5518</v>
      </c>
      <c r="B190" s="31" t="s">
        <v>2</v>
      </c>
      <c r="C190" s="34">
        <v>0</v>
      </c>
      <c r="D190" s="35">
        <f t="shared" si="1"/>
        <v>0</v>
      </c>
      <c r="E190" s="31"/>
    </row>
    <row r="191" spans="1:5" x14ac:dyDescent="0.2">
      <c r="A191" s="103">
        <v>5520</v>
      </c>
      <c r="B191" s="99" t="s">
        <v>1</v>
      </c>
      <c r="C191" s="101">
        <f>SUM(C192:C193)</f>
        <v>0</v>
      </c>
      <c r="D191" s="104">
        <f t="shared" si="1"/>
        <v>0</v>
      </c>
      <c r="E191" s="31"/>
    </row>
    <row r="192" spans="1:5" x14ac:dyDescent="0.2">
      <c r="A192" s="33">
        <v>5521</v>
      </c>
      <c r="B192" s="31" t="s">
        <v>300</v>
      </c>
      <c r="C192" s="34">
        <v>0</v>
      </c>
      <c r="D192" s="35">
        <f t="shared" si="1"/>
        <v>0</v>
      </c>
      <c r="E192" s="31"/>
    </row>
    <row r="193" spans="1:5" x14ac:dyDescent="0.2">
      <c r="A193" s="33">
        <v>5522</v>
      </c>
      <c r="B193" s="31" t="s">
        <v>301</v>
      </c>
      <c r="C193" s="34">
        <v>0</v>
      </c>
      <c r="D193" s="35">
        <f t="shared" si="1"/>
        <v>0</v>
      </c>
      <c r="E193" s="31"/>
    </row>
    <row r="194" spans="1:5" x14ac:dyDescent="0.2">
      <c r="A194" s="103">
        <v>5530</v>
      </c>
      <c r="B194" s="99" t="s">
        <v>302</v>
      </c>
      <c r="C194" s="101">
        <f>SUM(C195:C199)</f>
        <v>0</v>
      </c>
      <c r="D194" s="104">
        <f t="shared" si="1"/>
        <v>0</v>
      </c>
      <c r="E194" s="31"/>
    </row>
    <row r="195" spans="1:5" x14ac:dyDescent="0.2">
      <c r="A195" s="33">
        <v>5531</v>
      </c>
      <c r="B195" s="31" t="s">
        <v>303</v>
      </c>
      <c r="C195" s="34">
        <v>0</v>
      </c>
      <c r="D195" s="35">
        <f t="shared" si="1"/>
        <v>0</v>
      </c>
      <c r="E195" s="31"/>
    </row>
    <row r="196" spans="1:5" x14ac:dyDescent="0.2">
      <c r="A196" s="33">
        <v>5532</v>
      </c>
      <c r="B196" s="31" t="s">
        <v>304</v>
      </c>
      <c r="C196" s="34">
        <v>0</v>
      </c>
      <c r="D196" s="35">
        <f t="shared" si="1"/>
        <v>0</v>
      </c>
      <c r="E196" s="31"/>
    </row>
    <row r="197" spans="1:5" x14ac:dyDescent="0.2">
      <c r="A197" s="33">
        <v>5533</v>
      </c>
      <c r="B197" s="31" t="s">
        <v>305</v>
      </c>
      <c r="C197" s="34">
        <v>0</v>
      </c>
      <c r="D197" s="35">
        <f t="shared" si="1"/>
        <v>0</v>
      </c>
      <c r="E197" s="31"/>
    </row>
    <row r="198" spans="1:5" x14ac:dyDescent="0.2">
      <c r="A198" s="33">
        <v>5534</v>
      </c>
      <c r="B198" s="31" t="s">
        <v>306</v>
      </c>
      <c r="C198" s="34">
        <v>0</v>
      </c>
      <c r="D198" s="35">
        <f t="shared" si="1"/>
        <v>0</v>
      </c>
      <c r="E198" s="31"/>
    </row>
    <row r="199" spans="1:5" x14ac:dyDescent="0.2">
      <c r="A199" s="33">
        <v>5535</v>
      </c>
      <c r="B199" s="31" t="s">
        <v>307</v>
      </c>
      <c r="C199" s="34">
        <v>0</v>
      </c>
      <c r="D199" s="35">
        <f t="shared" si="1"/>
        <v>0</v>
      </c>
      <c r="E199" s="31"/>
    </row>
    <row r="200" spans="1:5" x14ac:dyDescent="0.2">
      <c r="A200" s="103">
        <v>5590</v>
      </c>
      <c r="B200" s="99" t="s">
        <v>308</v>
      </c>
      <c r="C200" s="101">
        <f>SUM(C201:C209)</f>
        <v>-0.82</v>
      </c>
      <c r="D200" s="104">
        <f t="shared" si="1"/>
        <v>-2.4027930603352463E-8</v>
      </c>
      <c r="E200" s="31"/>
    </row>
    <row r="201" spans="1:5" x14ac:dyDescent="0.2">
      <c r="A201" s="33">
        <v>5591</v>
      </c>
      <c r="B201" s="31" t="s">
        <v>309</v>
      </c>
      <c r="C201" s="34">
        <v>0</v>
      </c>
      <c r="D201" s="35">
        <f t="shared" si="1"/>
        <v>0</v>
      </c>
      <c r="E201" s="31"/>
    </row>
    <row r="202" spans="1:5" x14ac:dyDescent="0.2">
      <c r="A202" s="33">
        <v>5592</v>
      </c>
      <c r="B202" s="31" t="s">
        <v>310</v>
      </c>
      <c r="C202" s="34">
        <v>0</v>
      </c>
      <c r="D202" s="35">
        <f t="shared" si="1"/>
        <v>0</v>
      </c>
      <c r="E202" s="31"/>
    </row>
    <row r="203" spans="1:5" x14ac:dyDescent="0.2">
      <c r="A203" s="33">
        <v>5593</v>
      </c>
      <c r="B203" s="31" t="s">
        <v>311</v>
      </c>
      <c r="C203" s="34">
        <v>0</v>
      </c>
      <c r="D203" s="35">
        <f t="shared" si="1"/>
        <v>0</v>
      </c>
      <c r="E203" s="31"/>
    </row>
    <row r="204" spans="1:5" x14ac:dyDescent="0.2">
      <c r="A204" s="33">
        <v>5594</v>
      </c>
      <c r="B204" s="31" t="s">
        <v>367</v>
      </c>
      <c r="C204" s="34">
        <v>0</v>
      </c>
      <c r="D204" s="35">
        <f t="shared" si="1"/>
        <v>0</v>
      </c>
      <c r="E204" s="31"/>
    </row>
    <row r="205" spans="1:5" x14ac:dyDescent="0.2">
      <c r="A205" s="33">
        <v>5595</v>
      </c>
      <c r="B205" s="31" t="s">
        <v>313</v>
      </c>
      <c r="C205" s="34">
        <v>0</v>
      </c>
      <c r="D205" s="35">
        <f t="shared" si="1"/>
        <v>0</v>
      </c>
      <c r="E205" s="31"/>
    </row>
    <row r="206" spans="1:5" x14ac:dyDescent="0.2">
      <c r="A206" s="33">
        <v>5596</v>
      </c>
      <c r="B206" s="31" t="s">
        <v>208</v>
      </c>
      <c r="C206" s="34">
        <v>0</v>
      </c>
      <c r="D206" s="35">
        <f t="shared" si="1"/>
        <v>0</v>
      </c>
      <c r="E206" s="31"/>
    </row>
    <row r="207" spans="1:5" x14ac:dyDescent="0.2">
      <c r="A207" s="33">
        <v>5597</v>
      </c>
      <c r="B207" s="31" t="s">
        <v>314</v>
      </c>
      <c r="C207" s="34">
        <v>0</v>
      </c>
      <c r="D207" s="35">
        <f t="shared" si="1"/>
        <v>0</v>
      </c>
      <c r="E207" s="31"/>
    </row>
    <row r="208" spans="1:5" x14ac:dyDescent="0.2">
      <c r="A208" s="33">
        <v>5598</v>
      </c>
      <c r="B208" s="31" t="s">
        <v>368</v>
      </c>
      <c r="C208" s="34">
        <v>0</v>
      </c>
      <c r="D208" s="35">
        <f t="shared" si="1"/>
        <v>0</v>
      </c>
      <c r="E208" s="31"/>
    </row>
    <row r="209" spans="1:8" x14ac:dyDescent="0.2">
      <c r="A209" s="33">
        <v>5599</v>
      </c>
      <c r="B209" s="31" t="s">
        <v>315</v>
      </c>
      <c r="C209" s="34">
        <v>-0.82</v>
      </c>
      <c r="D209" s="35">
        <f t="shared" si="1"/>
        <v>-2.4027930603352463E-8</v>
      </c>
      <c r="E209" s="31"/>
    </row>
    <row r="210" spans="1:8" x14ac:dyDescent="0.2">
      <c r="A210" s="103">
        <v>5600</v>
      </c>
      <c r="B210" s="99" t="s">
        <v>0</v>
      </c>
      <c r="C210" s="101">
        <f>C211</f>
        <v>0</v>
      </c>
      <c r="D210" s="104">
        <f t="shared" si="1"/>
        <v>0</v>
      </c>
      <c r="E210" s="31"/>
    </row>
    <row r="211" spans="1:8" x14ac:dyDescent="0.2">
      <c r="A211" s="103">
        <v>5610</v>
      </c>
      <c r="B211" s="99" t="s">
        <v>316</v>
      </c>
      <c r="C211" s="101">
        <f>C212</f>
        <v>0</v>
      </c>
      <c r="D211" s="104">
        <f t="shared" si="1"/>
        <v>0</v>
      </c>
      <c r="E211" s="31"/>
    </row>
    <row r="212" spans="1:8" x14ac:dyDescent="0.2">
      <c r="A212" s="33">
        <v>5611</v>
      </c>
      <c r="B212" s="31" t="s">
        <v>317</v>
      </c>
      <c r="C212" s="34">
        <v>0</v>
      </c>
      <c r="D212" s="35">
        <f t="shared" si="1"/>
        <v>0</v>
      </c>
      <c r="E212" s="31"/>
    </row>
    <row r="214" spans="1:8" x14ac:dyDescent="0.2">
      <c r="A214" s="4" t="s">
        <v>22</v>
      </c>
      <c r="B214" s="4"/>
      <c r="C214" s="4"/>
      <c r="D214" s="4"/>
      <c r="E214" s="4"/>
      <c r="F214" s="4"/>
      <c r="G214" s="4"/>
      <c r="H214" s="4"/>
    </row>
    <row r="215" spans="1:8" x14ac:dyDescent="0.2">
      <c r="A215" s="6" t="s">
        <v>20</v>
      </c>
      <c r="B215" s="6" t="s">
        <v>17</v>
      </c>
      <c r="C215" s="6" t="s">
        <v>18</v>
      </c>
      <c r="D215" s="6" t="s">
        <v>19</v>
      </c>
      <c r="E215" s="6"/>
      <c r="F215" s="6"/>
      <c r="G215" s="6"/>
      <c r="H215" s="6"/>
    </row>
    <row r="216" spans="1:8" x14ac:dyDescent="0.2">
      <c r="A216" s="7">
        <v>1114</v>
      </c>
      <c r="B216" s="5" t="s">
        <v>51</v>
      </c>
      <c r="C216" s="9">
        <v>0</v>
      </c>
    </row>
    <row r="217" spans="1:8" x14ac:dyDescent="0.2">
      <c r="A217" s="7">
        <v>1115</v>
      </c>
      <c r="B217" s="5" t="s">
        <v>52</v>
      </c>
      <c r="C217" s="9">
        <v>0</v>
      </c>
    </row>
    <row r="218" spans="1:8" x14ac:dyDescent="0.2">
      <c r="A218" s="7">
        <v>1121</v>
      </c>
      <c r="B218" s="5" t="s">
        <v>53</v>
      </c>
      <c r="C218" s="9">
        <v>21271215.510000002</v>
      </c>
    </row>
    <row r="219" spans="1:8" x14ac:dyDescent="0.2">
      <c r="C219" s="5">
        <v>88776.84</v>
      </c>
    </row>
    <row r="220" spans="1:8" x14ac:dyDescent="0.2">
      <c r="A220" s="4" t="s">
        <v>23</v>
      </c>
      <c r="B220" s="4"/>
      <c r="C220" s="4">
        <v>110532.52</v>
      </c>
      <c r="D220" s="4"/>
      <c r="E220" s="4"/>
      <c r="F220" s="4"/>
      <c r="G220" s="4"/>
      <c r="H220" s="4"/>
    </row>
    <row r="221" spans="1:8" x14ac:dyDescent="0.2">
      <c r="A221" s="6" t="s">
        <v>20</v>
      </c>
      <c r="B221" s="6" t="s">
        <v>17</v>
      </c>
      <c r="C221" s="6">
        <v>0</v>
      </c>
      <c r="D221" s="6">
        <v>2023</v>
      </c>
      <c r="E221" s="6">
        <v>2022</v>
      </c>
      <c r="F221" s="6">
        <v>2021</v>
      </c>
      <c r="G221" s="6">
        <v>2020</v>
      </c>
      <c r="H221" s="6" t="s">
        <v>48</v>
      </c>
    </row>
    <row r="222" spans="1:8" x14ac:dyDescent="0.2">
      <c r="A222" s="7">
        <v>1122</v>
      </c>
      <c r="B222" s="5" t="s">
        <v>55</v>
      </c>
      <c r="C222" s="9">
        <v>0</v>
      </c>
      <c r="D222" s="9">
        <v>4373424.95</v>
      </c>
      <c r="E222" s="9">
        <v>4494424.96</v>
      </c>
      <c r="F222" s="9">
        <v>4376240.9400000004</v>
      </c>
      <c r="G222" s="9">
        <v>4376240.9400000004</v>
      </c>
    </row>
    <row r="223" spans="1:8" x14ac:dyDescent="0.2">
      <c r="A223" s="7">
        <v>1124</v>
      </c>
      <c r="B223" s="5" t="s">
        <v>56</v>
      </c>
      <c r="C223" s="9">
        <v>1144132.18</v>
      </c>
      <c r="D223" s="9">
        <v>0</v>
      </c>
      <c r="E223" s="9">
        <v>0</v>
      </c>
      <c r="F223" s="9">
        <v>0</v>
      </c>
      <c r="G223" s="9">
        <v>0</v>
      </c>
    </row>
    <row r="224" spans="1:8" x14ac:dyDescent="0.2">
      <c r="C224" s="5">
        <v>0</v>
      </c>
    </row>
    <row r="225" spans="1:8" x14ac:dyDescent="0.2">
      <c r="A225" s="4" t="s">
        <v>24</v>
      </c>
      <c r="B225" s="4"/>
      <c r="C225" s="4">
        <v>0</v>
      </c>
      <c r="D225" s="4"/>
      <c r="E225" s="4"/>
      <c r="F225" s="4"/>
      <c r="G225" s="4"/>
      <c r="H225" s="4"/>
    </row>
    <row r="226" spans="1:8" x14ac:dyDescent="0.2">
      <c r="A226" s="6" t="s">
        <v>20</v>
      </c>
      <c r="B226" s="6" t="s">
        <v>17</v>
      </c>
      <c r="C226" s="6">
        <v>0</v>
      </c>
      <c r="D226" s="6" t="s">
        <v>57</v>
      </c>
      <c r="E226" s="6" t="s">
        <v>58</v>
      </c>
      <c r="F226" s="6" t="s">
        <v>59</v>
      </c>
      <c r="G226" s="6" t="s">
        <v>60</v>
      </c>
      <c r="H226" s="6" t="s">
        <v>61</v>
      </c>
    </row>
    <row r="227" spans="1:8" x14ac:dyDescent="0.2">
      <c r="A227" s="7">
        <v>1123</v>
      </c>
      <c r="B227" s="5" t="s">
        <v>62</v>
      </c>
      <c r="C227" s="9">
        <v>1947019.31</v>
      </c>
      <c r="D227" s="9">
        <v>36401684.18</v>
      </c>
      <c r="E227" s="9">
        <v>0</v>
      </c>
      <c r="F227" s="9">
        <v>0</v>
      </c>
      <c r="G227" s="9">
        <v>0</v>
      </c>
    </row>
    <row r="228" spans="1:8" x14ac:dyDescent="0.2">
      <c r="A228" s="7">
        <v>1125</v>
      </c>
      <c r="B228" s="5" t="s">
        <v>63</v>
      </c>
      <c r="C228" s="9">
        <v>4509087.66</v>
      </c>
      <c r="D228" s="9">
        <v>57966.04</v>
      </c>
      <c r="E228" s="9">
        <v>0</v>
      </c>
      <c r="F228" s="9">
        <v>0</v>
      </c>
      <c r="G228" s="9">
        <v>0</v>
      </c>
    </row>
    <row r="229" spans="1:8" x14ac:dyDescent="0.2">
      <c r="A229" s="7">
        <v>1126</v>
      </c>
      <c r="B229" s="5" t="s">
        <v>414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</row>
    <row r="230" spans="1:8" x14ac:dyDescent="0.2">
      <c r="A230" s="7">
        <v>1129</v>
      </c>
      <c r="B230" s="5" t="s">
        <v>415</v>
      </c>
      <c r="C230" s="9">
        <v>0</v>
      </c>
      <c r="D230" s="9">
        <v>0</v>
      </c>
      <c r="E230" s="9">
        <v>0</v>
      </c>
      <c r="F230" s="9">
        <v>0</v>
      </c>
      <c r="G230" s="9">
        <v>0</v>
      </c>
    </row>
    <row r="231" spans="1:8" x14ac:dyDescent="0.2">
      <c r="A231" s="7">
        <v>1131</v>
      </c>
      <c r="B231" s="5" t="s">
        <v>64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</row>
    <row r="232" spans="1:8" x14ac:dyDescent="0.2">
      <c r="A232" s="7">
        <v>1132</v>
      </c>
      <c r="B232" s="5" t="s">
        <v>65</v>
      </c>
      <c r="C232" s="9">
        <v>0</v>
      </c>
      <c r="D232" s="9">
        <v>0</v>
      </c>
      <c r="E232" s="9">
        <v>0</v>
      </c>
      <c r="F232" s="9">
        <v>0</v>
      </c>
      <c r="G232" s="9">
        <v>0</v>
      </c>
    </row>
    <row r="233" spans="1:8" x14ac:dyDescent="0.2">
      <c r="A233" s="7">
        <v>1133</v>
      </c>
      <c r="B233" s="5" t="s">
        <v>66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</row>
    <row r="234" spans="1:8" x14ac:dyDescent="0.2">
      <c r="A234" s="7">
        <v>1134</v>
      </c>
      <c r="B234" s="5" t="s">
        <v>67</v>
      </c>
      <c r="C234" s="9">
        <v>0</v>
      </c>
      <c r="D234" s="9">
        <v>1469232.74</v>
      </c>
      <c r="E234" s="9">
        <v>0</v>
      </c>
      <c r="F234" s="9">
        <v>0</v>
      </c>
      <c r="G234" s="9">
        <v>0</v>
      </c>
    </row>
    <row r="235" spans="1:8" x14ac:dyDescent="0.2">
      <c r="A235" s="7">
        <v>1139</v>
      </c>
      <c r="B235" s="5" t="s">
        <v>68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</row>
    <row r="236" spans="1:8" x14ac:dyDescent="0.2">
      <c r="C236" s="5">
        <v>0</v>
      </c>
      <c r="D236" s="5">
        <v>0</v>
      </c>
      <c r="E236" s="5">
        <v>0</v>
      </c>
    </row>
    <row r="237" spans="1:8" x14ac:dyDescent="0.2">
      <c r="A237" s="4" t="s">
        <v>416</v>
      </c>
      <c r="B237" s="4"/>
      <c r="C237" s="4"/>
      <c r="D237" s="4"/>
      <c r="E237" s="4"/>
      <c r="F237" s="4"/>
      <c r="G237" s="4"/>
      <c r="H237" s="4"/>
    </row>
    <row r="238" spans="1:8" x14ac:dyDescent="0.2">
      <c r="A238" s="6" t="s">
        <v>20</v>
      </c>
      <c r="B238" s="6" t="s">
        <v>17</v>
      </c>
      <c r="C238" s="6" t="s">
        <v>18</v>
      </c>
      <c r="D238" s="6" t="s">
        <v>27</v>
      </c>
      <c r="E238" s="6" t="s">
        <v>26</v>
      </c>
      <c r="F238" s="6" t="s">
        <v>69</v>
      </c>
      <c r="G238" s="6" t="s">
        <v>29</v>
      </c>
      <c r="H238" s="6"/>
    </row>
    <row r="239" spans="1:8" x14ac:dyDescent="0.2">
      <c r="A239" s="7">
        <v>1140</v>
      </c>
      <c r="B239" s="5" t="s">
        <v>70</v>
      </c>
      <c r="C239" s="9">
        <v>0</v>
      </c>
    </row>
    <row r="240" spans="1:8" x14ac:dyDescent="0.2">
      <c r="A240" s="7">
        <v>1141</v>
      </c>
      <c r="B240" s="5" t="s">
        <v>71</v>
      </c>
      <c r="C240" s="9">
        <v>0</v>
      </c>
    </row>
    <row r="241" spans="1:8" x14ac:dyDescent="0.2">
      <c r="A241" s="7">
        <v>1142</v>
      </c>
      <c r="B241" s="5" t="s">
        <v>72</v>
      </c>
      <c r="C241" s="9">
        <v>0</v>
      </c>
    </row>
    <row r="242" spans="1:8" x14ac:dyDescent="0.2">
      <c r="A242" s="7">
        <v>1143</v>
      </c>
      <c r="B242" s="5" t="s">
        <v>73</v>
      </c>
      <c r="C242" s="9">
        <v>0.82</v>
      </c>
    </row>
    <row r="243" spans="1:8" x14ac:dyDescent="0.2">
      <c r="A243" s="7">
        <v>1144</v>
      </c>
      <c r="B243" s="5" t="s">
        <v>74</v>
      </c>
      <c r="C243" s="9">
        <v>0</v>
      </c>
    </row>
    <row r="244" spans="1:8" x14ac:dyDescent="0.2">
      <c r="A244" s="7">
        <v>1145</v>
      </c>
      <c r="B244" s="5" t="s">
        <v>75</v>
      </c>
      <c r="C244" s="9">
        <v>0</v>
      </c>
    </row>
    <row r="246" spans="1:8" x14ac:dyDescent="0.2">
      <c r="A246" s="4" t="s">
        <v>76</v>
      </c>
      <c r="B246" s="4"/>
      <c r="C246" s="4"/>
      <c r="D246" s="4"/>
      <c r="E246" s="4"/>
      <c r="F246" s="4"/>
      <c r="G246" s="4"/>
      <c r="H246" s="4"/>
    </row>
    <row r="247" spans="1:8" x14ac:dyDescent="0.2">
      <c r="A247" s="6" t="s">
        <v>20</v>
      </c>
      <c r="B247" s="6" t="s">
        <v>17</v>
      </c>
      <c r="C247" s="6" t="s">
        <v>18</v>
      </c>
      <c r="D247" s="6" t="s">
        <v>25</v>
      </c>
      <c r="E247" s="6" t="s">
        <v>28</v>
      </c>
      <c r="F247" s="6" t="s">
        <v>77</v>
      </c>
      <c r="G247" s="6"/>
      <c r="H247" s="6"/>
    </row>
    <row r="248" spans="1:8" x14ac:dyDescent="0.2">
      <c r="A248" s="7">
        <v>1150</v>
      </c>
      <c r="B248" s="5" t="s">
        <v>78</v>
      </c>
      <c r="C248" s="9">
        <v>241613872.27000001</v>
      </c>
    </row>
    <row r="249" spans="1:8" x14ac:dyDescent="0.2">
      <c r="A249" s="7">
        <v>1151</v>
      </c>
      <c r="B249" s="5" t="s">
        <v>79</v>
      </c>
      <c r="C249" s="9">
        <v>260329.38</v>
      </c>
    </row>
    <row r="250" spans="1:8" x14ac:dyDescent="0.2">
      <c r="C250" s="5">
        <v>52369127.740000002</v>
      </c>
    </row>
    <row r="251" spans="1:8" x14ac:dyDescent="0.2">
      <c r="A251" s="4" t="s">
        <v>30</v>
      </c>
      <c r="B251" s="4"/>
      <c r="C251" s="4">
        <v>0</v>
      </c>
      <c r="D251" s="4"/>
      <c r="E251" s="4"/>
      <c r="F251" s="4"/>
      <c r="G251" s="4"/>
      <c r="H251" s="4"/>
    </row>
    <row r="252" spans="1:8" x14ac:dyDescent="0.2">
      <c r="A252" s="6" t="s">
        <v>20</v>
      </c>
      <c r="B252" s="6" t="s">
        <v>17</v>
      </c>
      <c r="C252" s="6">
        <v>-214592485.58000001</v>
      </c>
      <c r="D252" s="6" t="s">
        <v>19</v>
      </c>
      <c r="E252" s="6" t="s">
        <v>61</v>
      </c>
      <c r="F252" s="6"/>
      <c r="G252" s="6"/>
      <c r="H252" s="6"/>
    </row>
    <row r="253" spans="1:8" x14ac:dyDescent="0.2">
      <c r="A253" s="7">
        <v>1213</v>
      </c>
      <c r="B253" s="5" t="s">
        <v>80</v>
      </c>
      <c r="C253" s="9">
        <v>0</v>
      </c>
    </row>
    <row r="255" spans="1:8" x14ac:dyDescent="0.2">
      <c r="A255" s="4" t="s">
        <v>31</v>
      </c>
      <c r="B255" s="4"/>
      <c r="C255" s="4"/>
      <c r="D255" s="4"/>
      <c r="E255" s="4"/>
      <c r="F255" s="4"/>
      <c r="G255" s="4"/>
      <c r="H255" s="4"/>
    </row>
    <row r="256" spans="1:8" x14ac:dyDescent="0.2">
      <c r="A256" s="6" t="s">
        <v>20</v>
      </c>
      <c r="B256" s="6" t="s">
        <v>17</v>
      </c>
      <c r="C256" s="6" t="s">
        <v>18</v>
      </c>
      <c r="D256" s="6"/>
      <c r="E256" s="6"/>
      <c r="F256" s="6"/>
      <c r="G256" s="6"/>
      <c r="H256" s="6"/>
    </row>
    <row r="257" spans="1:8" x14ac:dyDescent="0.2">
      <c r="A257" s="7">
        <v>1211</v>
      </c>
      <c r="B257" s="5" t="s">
        <v>54</v>
      </c>
      <c r="C257" s="9">
        <v>-241613872.27000001</v>
      </c>
    </row>
    <row r="258" spans="1:8" x14ac:dyDescent="0.2">
      <c r="A258" s="7">
        <v>1212</v>
      </c>
      <c r="B258" s="5" t="s">
        <v>482</v>
      </c>
      <c r="C258" s="9">
        <v>29388219.670000002</v>
      </c>
    </row>
    <row r="259" spans="1:8" x14ac:dyDescent="0.2">
      <c r="A259" s="7">
        <v>1214</v>
      </c>
      <c r="B259" s="5" t="s">
        <v>81</v>
      </c>
      <c r="C259" s="9">
        <v>-51401038.590000004</v>
      </c>
    </row>
    <row r="260" spans="1:8" x14ac:dyDescent="0.2">
      <c r="C260" s="5">
        <v>84619468.859999999</v>
      </c>
    </row>
    <row r="261" spans="1:8" x14ac:dyDescent="0.2">
      <c r="A261" s="4" t="s">
        <v>35</v>
      </c>
      <c r="B261" s="4"/>
      <c r="C261" s="4">
        <v>307.01</v>
      </c>
      <c r="D261" s="4"/>
      <c r="E261" s="4"/>
      <c r="F261" s="4"/>
      <c r="G261" s="4"/>
      <c r="H261" s="4"/>
    </row>
    <row r="262" spans="1:8" x14ac:dyDescent="0.2">
      <c r="A262" s="6" t="s">
        <v>20</v>
      </c>
      <c r="B262" s="6" t="s">
        <v>17</v>
      </c>
      <c r="C262" s="6">
        <v>0</v>
      </c>
      <c r="D262" s="6" t="s">
        <v>32</v>
      </c>
      <c r="E262" s="6" t="s">
        <v>33</v>
      </c>
      <c r="F262" s="6" t="s">
        <v>483</v>
      </c>
      <c r="G262" s="6" t="s">
        <v>484</v>
      </c>
      <c r="H262" s="6" t="s">
        <v>34</v>
      </c>
    </row>
    <row r="263" spans="1:8" x14ac:dyDescent="0.2">
      <c r="A263" s="7">
        <v>1230</v>
      </c>
      <c r="B263" s="5" t="s">
        <v>83</v>
      </c>
      <c r="C263" s="9">
        <v>179006915.31999999</v>
      </c>
      <c r="D263" s="9">
        <f>SUM(D264:D270)</f>
        <v>0</v>
      </c>
      <c r="E263" s="9">
        <f>SUM(E264:E270)</f>
        <v>56698210.579999998</v>
      </c>
    </row>
    <row r="264" spans="1:8" x14ac:dyDescent="0.2">
      <c r="A264" s="7">
        <v>1231</v>
      </c>
      <c r="B264" s="5" t="s">
        <v>84</v>
      </c>
      <c r="C264" s="9">
        <v>22333764.199999999</v>
      </c>
      <c r="D264" s="122"/>
      <c r="E264" s="122"/>
    </row>
    <row r="265" spans="1:8" x14ac:dyDescent="0.2">
      <c r="A265" s="7">
        <v>1232</v>
      </c>
      <c r="B265" s="5" t="s">
        <v>85</v>
      </c>
      <c r="C265" s="9">
        <v>0</v>
      </c>
      <c r="D265" s="9">
        <v>0</v>
      </c>
      <c r="E265" s="9">
        <v>0</v>
      </c>
    </row>
    <row r="266" spans="1:8" x14ac:dyDescent="0.2">
      <c r="A266" s="7">
        <v>1233</v>
      </c>
      <c r="B266" s="5" t="s">
        <v>86</v>
      </c>
      <c r="C266" s="9">
        <v>157256799.63999999</v>
      </c>
      <c r="D266" s="9">
        <v>0</v>
      </c>
      <c r="E266" s="9">
        <v>56698210.579999998</v>
      </c>
    </row>
    <row r="267" spans="1:8" x14ac:dyDescent="0.2">
      <c r="A267" s="7">
        <v>1234</v>
      </c>
      <c r="B267" s="5" t="s">
        <v>87</v>
      </c>
      <c r="C267" s="9">
        <v>0</v>
      </c>
      <c r="D267" s="9">
        <v>0</v>
      </c>
      <c r="E267" s="9">
        <v>0</v>
      </c>
    </row>
    <row r="268" spans="1:8" x14ac:dyDescent="0.2">
      <c r="A268" s="7">
        <v>1235</v>
      </c>
      <c r="B268" s="5" t="s">
        <v>88</v>
      </c>
      <c r="C268" s="9">
        <v>4825121.71</v>
      </c>
      <c r="D268" s="9">
        <v>0</v>
      </c>
      <c r="E268" s="9">
        <v>0</v>
      </c>
    </row>
    <row r="269" spans="1:8" x14ac:dyDescent="0.2">
      <c r="A269" s="7">
        <v>1236</v>
      </c>
      <c r="B269" s="5" t="s">
        <v>89</v>
      </c>
      <c r="C269" s="9">
        <v>98553416.799999997</v>
      </c>
      <c r="D269" s="9">
        <v>0</v>
      </c>
      <c r="E269" s="9">
        <v>0</v>
      </c>
    </row>
    <row r="270" spans="1:8" x14ac:dyDescent="0.2">
      <c r="A270" s="7">
        <v>1239</v>
      </c>
      <c r="B270" s="5" t="s">
        <v>90</v>
      </c>
      <c r="C270" s="9">
        <v>0</v>
      </c>
      <c r="D270" s="9">
        <v>0</v>
      </c>
      <c r="E270" s="9">
        <v>0</v>
      </c>
    </row>
    <row r="271" spans="1:8" x14ac:dyDescent="0.2">
      <c r="A271" s="7">
        <v>1240</v>
      </c>
      <c r="B271" s="5" t="s">
        <v>91</v>
      </c>
      <c r="C271" s="9">
        <f>SUM(C272:C279)</f>
        <v>208873525.21000001</v>
      </c>
      <c r="D271" s="9">
        <f t="shared" ref="D271:E271" si="2">SUM(D272:D279)</f>
        <v>0</v>
      </c>
      <c r="E271" s="9">
        <f t="shared" si="2"/>
        <v>179478247.06</v>
      </c>
    </row>
    <row r="272" spans="1:8" x14ac:dyDescent="0.2">
      <c r="A272" s="7">
        <v>1241</v>
      </c>
      <c r="B272" s="5" t="s">
        <v>92</v>
      </c>
      <c r="C272" s="9">
        <v>110258816.12</v>
      </c>
      <c r="D272" s="9">
        <v>0</v>
      </c>
      <c r="E272" s="9">
        <v>96755260.260000005</v>
      </c>
    </row>
    <row r="273" spans="1:8" x14ac:dyDescent="0.2">
      <c r="A273" s="7">
        <v>1242</v>
      </c>
      <c r="B273" s="5" t="s">
        <v>93</v>
      </c>
      <c r="C273" s="9">
        <v>25075712.07</v>
      </c>
      <c r="D273" s="9">
        <v>0</v>
      </c>
      <c r="E273" s="9">
        <v>12658839.92</v>
      </c>
    </row>
    <row r="274" spans="1:8" x14ac:dyDescent="0.2">
      <c r="A274" s="7">
        <v>1243</v>
      </c>
      <c r="B274" s="5" t="s">
        <v>94</v>
      </c>
      <c r="C274" s="9">
        <v>11448446.4</v>
      </c>
      <c r="D274" s="9">
        <v>0</v>
      </c>
      <c r="E274" s="9">
        <v>11096330.67</v>
      </c>
    </row>
    <row r="275" spans="1:8" x14ac:dyDescent="0.2">
      <c r="A275" s="7">
        <v>1244</v>
      </c>
      <c r="B275" s="5" t="s">
        <v>95</v>
      </c>
      <c r="C275" s="9">
        <v>9071128.9499999993</v>
      </c>
      <c r="D275" s="9">
        <v>0</v>
      </c>
      <c r="E275" s="9">
        <v>11401175.99</v>
      </c>
    </row>
    <row r="276" spans="1:8" x14ac:dyDescent="0.2">
      <c r="A276" s="7">
        <v>1245</v>
      </c>
      <c r="B276" s="5" t="s">
        <v>96</v>
      </c>
      <c r="C276" s="9">
        <v>0</v>
      </c>
      <c r="D276" s="9">
        <v>0</v>
      </c>
      <c r="E276" s="9">
        <v>0</v>
      </c>
    </row>
    <row r="277" spans="1:8" x14ac:dyDescent="0.2">
      <c r="A277" s="7">
        <v>1246</v>
      </c>
      <c r="B277" s="5" t="s">
        <v>97</v>
      </c>
      <c r="C277" s="9">
        <v>50936076.340000004</v>
      </c>
      <c r="D277" s="9">
        <v>0</v>
      </c>
      <c r="E277" s="9">
        <v>47566640.219999999</v>
      </c>
    </row>
    <row r="278" spans="1:8" x14ac:dyDescent="0.2">
      <c r="A278" s="7">
        <v>1247</v>
      </c>
      <c r="B278" s="5" t="s">
        <v>98</v>
      </c>
      <c r="C278" s="9">
        <v>2083345.33</v>
      </c>
      <c r="D278" s="9">
        <v>0</v>
      </c>
      <c r="E278" s="9">
        <v>0</v>
      </c>
    </row>
    <row r="279" spans="1:8" x14ac:dyDescent="0.2">
      <c r="A279" s="7">
        <v>1248</v>
      </c>
      <c r="B279" s="5" t="s">
        <v>99</v>
      </c>
      <c r="C279" s="9">
        <v>0</v>
      </c>
      <c r="D279" s="9">
        <v>0</v>
      </c>
      <c r="E279" s="9">
        <v>0</v>
      </c>
    </row>
    <row r="281" spans="1:8" x14ac:dyDescent="0.2">
      <c r="A281" s="4" t="s">
        <v>36</v>
      </c>
      <c r="B281" s="4"/>
      <c r="C281" s="4"/>
      <c r="D281" s="4"/>
      <c r="E281" s="4"/>
      <c r="F281" s="4"/>
      <c r="G281" s="4"/>
      <c r="H281" s="4"/>
    </row>
    <row r="282" spans="1:8" x14ac:dyDescent="0.2">
      <c r="A282" s="6" t="s">
        <v>20</v>
      </c>
      <c r="B282" s="6" t="s">
        <v>17</v>
      </c>
      <c r="C282" s="6" t="s">
        <v>18</v>
      </c>
      <c r="D282" s="6" t="s">
        <v>37</v>
      </c>
      <c r="E282" s="6" t="s">
        <v>100</v>
      </c>
      <c r="F282" s="6" t="s">
        <v>486</v>
      </c>
      <c r="G282" s="6" t="s">
        <v>82</v>
      </c>
      <c r="H282" s="6" t="s">
        <v>34</v>
      </c>
    </row>
    <row r="283" spans="1:8" x14ac:dyDescent="0.2">
      <c r="A283" s="7">
        <v>1250</v>
      </c>
      <c r="B283" s="5" t="s">
        <v>101</v>
      </c>
      <c r="C283" s="9">
        <f>SUM(C284:C288)</f>
        <v>2442117.84</v>
      </c>
      <c r="D283" s="9">
        <f>SUM(D284:D288)</f>
        <v>0</v>
      </c>
      <c r="E283" s="9">
        <f>SUM(E284:E288)</f>
        <v>4496048.38</v>
      </c>
    </row>
    <row r="284" spans="1:8" x14ac:dyDescent="0.2">
      <c r="A284" s="7">
        <v>1251</v>
      </c>
      <c r="B284" s="5" t="s">
        <v>102</v>
      </c>
      <c r="C284" s="9">
        <v>2442117.84</v>
      </c>
      <c r="D284" s="9">
        <v>0</v>
      </c>
      <c r="E284" s="9">
        <v>2442117.84</v>
      </c>
    </row>
    <row r="285" spans="1:8" x14ac:dyDescent="0.2">
      <c r="A285" s="7">
        <v>1252</v>
      </c>
      <c r="B285" s="5" t="s">
        <v>103</v>
      </c>
      <c r="C285" s="9">
        <v>0</v>
      </c>
      <c r="D285" s="9">
        <v>0</v>
      </c>
      <c r="E285" s="9">
        <v>0</v>
      </c>
    </row>
    <row r="286" spans="1:8" x14ac:dyDescent="0.2">
      <c r="A286" s="7">
        <v>1253</v>
      </c>
      <c r="B286" s="5" t="s">
        <v>104</v>
      </c>
      <c r="C286" s="9">
        <v>0</v>
      </c>
      <c r="D286" s="9">
        <v>0</v>
      </c>
      <c r="E286" s="9">
        <v>0</v>
      </c>
    </row>
    <row r="287" spans="1:8" x14ac:dyDescent="0.2">
      <c r="A287" s="7">
        <v>1254</v>
      </c>
      <c r="B287" s="5" t="s">
        <v>105</v>
      </c>
      <c r="C287" s="9">
        <v>0</v>
      </c>
      <c r="D287" s="9">
        <v>0</v>
      </c>
      <c r="E287" s="9">
        <v>0</v>
      </c>
    </row>
    <row r="288" spans="1:8" x14ac:dyDescent="0.2">
      <c r="A288" s="7">
        <v>1259</v>
      </c>
      <c r="B288" s="5" t="s">
        <v>106</v>
      </c>
      <c r="C288" s="9">
        <v>0</v>
      </c>
      <c r="D288" s="9">
        <v>0</v>
      </c>
      <c r="E288" s="9">
        <v>2053930.54</v>
      </c>
    </row>
    <row r="289" spans="1:8" x14ac:dyDescent="0.2">
      <c r="A289" s="7">
        <v>1270</v>
      </c>
      <c r="B289" s="5" t="s">
        <v>107</v>
      </c>
      <c r="C289" s="9">
        <f>SUM(C290:C295)</f>
        <v>2927584.04</v>
      </c>
      <c r="D289" s="122"/>
      <c r="E289" s="122"/>
    </row>
    <row r="290" spans="1:8" x14ac:dyDescent="0.2">
      <c r="A290" s="7">
        <v>1271</v>
      </c>
      <c r="B290" s="5" t="s">
        <v>108</v>
      </c>
      <c r="C290" s="9">
        <v>0</v>
      </c>
      <c r="D290" s="122"/>
      <c r="E290" s="122"/>
    </row>
    <row r="291" spans="1:8" x14ac:dyDescent="0.2">
      <c r="A291" s="7">
        <v>1272</v>
      </c>
      <c r="B291" s="5" t="s">
        <v>109</v>
      </c>
      <c r="C291" s="9">
        <v>0</v>
      </c>
      <c r="D291" s="122"/>
      <c r="E291" s="122"/>
    </row>
    <row r="292" spans="1:8" x14ac:dyDescent="0.2">
      <c r="A292" s="7">
        <v>1273</v>
      </c>
      <c r="B292" s="5" t="s">
        <v>110</v>
      </c>
      <c r="C292" s="9">
        <v>0</v>
      </c>
      <c r="D292" s="122"/>
      <c r="E292" s="122"/>
    </row>
    <row r="293" spans="1:8" x14ac:dyDescent="0.2">
      <c r="A293" s="7">
        <v>1274</v>
      </c>
      <c r="B293" s="5" t="s">
        <v>111</v>
      </c>
      <c r="C293" s="9">
        <v>0</v>
      </c>
      <c r="D293" s="122"/>
      <c r="E293" s="122"/>
    </row>
    <row r="294" spans="1:8" x14ac:dyDescent="0.2">
      <c r="A294" s="7">
        <v>1275</v>
      </c>
      <c r="B294" s="5" t="s">
        <v>112</v>
      </c>
      <c r="C294" s="9">
        <v>0</v>
      </c>
      <c r="D294" s="122"/>
      <c r="E294" s="122"/>
    </row>
    <row r="295" spans="1:8" x14ac:dyDescent="0.2">
      <c r="A295" s="7">
        <v>1279</v>
      </c>
      <c r="B295" s="5" t="s">
        <v>113</v>
      </c>
      <c r="C295" s="9">
        <v>2927584.04</v>
      </c>
      <c r="D295" s="122"/>
      <c r="E295" s="122"/>
    </row>
    <row r="297" spans="1:8" x14ac:dyDescent="0.2">
      <c r="A297" s="4" t="s">
        <v>38</v>
      </c>
      <c r="B297" s="4"/>
      <c r="C297" s="4"/>
      <c r="D297" s="4"/>
      <c r="E297" s="4"/>
      <c r="F297" s="4"/>
      <c r="G297" s="4"/>
      <c r="H297" s="4"/>
    </row>
    <row r="298" spans="1:8" x14ac:dyDescent="0.2">
      <c r="A298" s="6" t="s">
        <v>20</v>
      </c>
      <c r="B298" s="6" t="s">
        <v>17</v>
      </c>
      <c r="C298" s="6" t="s">
        <v>18</v>
      </c>
      <c r="D298" s="6" t="s">
        <v>114</v>
      </c>
      <c r="E298" s="6"/>
      <c r="F298" s="6"/>
      <c r="G298" s="6"/>
      <c r="H298" s="6"/>
    </row>
    <row r="299" spans="1:8" x14ac:dyDescent="0.2">
      <c r="A299" s="7">
        <v>1160</v>
      </c>
      <c r="B299" s="5" t="s">
        <v>115</v>
      </c>
      <c r="C299" s="9">
        <f>SUM(C300:C301)</f>
        <v>0</v>
      </c>
    </row>
    <row r="300" spans="1:8" x14ac:dyDescent="0.2">
      <c r="A300" s="7">
        <v>1161</v>
      </c>
      <c r="B300" s="5" t="s">
        <v>116</v>
      </c>
      <c r="C300" s="9">
        <v>0</v>
      </c>
    </row>
    <row r="301" spans="1:8" x14ac:dyDescent="0.2">
      <c r="A301" s="7">
        <v>1162</v>
      </c>
      <c r="B301" s="5" t="s">
        <v>117</v>
      </c>
      <c r="C301" s="9">
        <v>0</v>
      </c>
    </row>
    <row r="303" spans="1:8" x14ac:dyDescent="0.2">
      <c r="A303" s="4" t="s">
        <v>487</v>
      </c>
      <c r="B303" s="4"/>
      <c r="C303" s="4"/>
      <c r="D303" s="4"/>
      <c r="E303" s="4"/>
      <c r="F303" s="4"/>
      <c r="G303" s="4"/>
      <c r="H303" s="4"/>
    </row>
    <row r="304" spans="1:8" x14ac:dyDescent="0.2">
      <c r="A304" s="6" t="s">
        <v>20</v>
      </c>
      <c r="B304" s="6" t="s">
        <v>17</v>
      </c>
      <c r="C304" s="6" t="s">
        <v>18</v>
      </c>
      <c r="D304" s="6" t="s">
        <v>61</v>
      </c>
      <c r="E304" s="6"/>
      <c r="F304" s="6"/>
      <c r="G304" s="6"/>
      <c r="H304" s="6"/>
    </row>
    <row r="305" spans="1:8" x14ac:dyDescent="0.2">
      <c r="A305" s="7">
        <v>1190</v>
      </c>
      <c r="B305" s="5" t="s">
        <v>421</v>
      </c>
      <c r="C305" s="9">
        <f>SUM(C306:C309)</f>
        <v>86519.35</v>
      </c>
    </row>
    <row r="306" spans="1:8" x14ac:dyDescent="0.2">
      <c r="A306" s="7">
        <v>1191</v>
      </c>
      <c r="B306" s="5" t="s">
        <v>417</v>
      </c>
      <c r="C306" s="9">
        <v>86519.35</v>
      </c>
    </row>
    <row r="307" spans="1:8" x14ac:dyDescent="0.2">
      <c r="A307" s="7">
        <v>1192</v>
      </c>
      <c r="B307" s="5" t="s">
        <v>418</v>
      </c>
      <c r="C307" s="9">
        <v>0</v>
      </c>
    </row>
    <row r="308" spans="1:8" x14ac:dyDescent="0.2">
      <c r="A308" s="7">
        <v>1193</v>
      </c>
      <c r="B308" s="5" t="s">
        <v>419</v>
      </c>
      <c r="C308" s="9">
        <v>0</v>
      </c>
    </row>
    <row r="309" spans="1:8" x14ac:dyDescent="0.2">
      <c r="A309" s="7">
        <v>1194</v>
      </c>
      <c r="B309" s="5" t="s">
        <v>420</v>
      </c>
      <c r="C309" s="9">
        <v>0</v>
      </c>
    </row>
    <row r="310" spans="1:8" x14ac:dyDescent="0.2">
      <c r="A310" s="7">
        <v>1290</v>
      </c>
      <c r="B310" s="5" t="s">
        <v>118</v>
      </c>
      <c r="C310" s="9">
        <f>SUM(C311:C313)</f>
        <v>0</v>
      </c>
    </row>
    <row r="311" spans="1:8" x14ac:dyDescent="0.2">
      <c r="A311" s="7">
        <v>1291</v>
      </c>
      <c r="B311" s="5" t="s">
        <v>119</v>
      </c>
      <c r="C311" s="9">
        <v>0</v>
      </c>
    </row>
    <row r="312" spans="1:8" x14ac:dyDescent="0.2">
      <c r="A312" s="7">
        <v>1292</v>
      </c>
      <c r="B312" s="5" t="s">
        <v>120</v>
      </c>
      <c r="C312" s="9">
        <v>0</v>
      </c>
      <c r="D312" s="5">
        <v>12760</v>
      </c>
    </row>
    <row r="313" spans="1:8" x14ac:dyDescent="0.2">
      <c r="A313" s="7">
        <v>1293</v>
      </c>
      <c r="B313" s="5" t="s">
        <v>121</v>
      </c>
      <c r="C313" s="9">
        <v>0</v>
      </c>
      <c r="D313" s="5">
        <v>0</v>
      </c>
    </row>
    <row r="314" spans="1:8" x14ac:dyDescent="0.2">
      <c r="C314" s="5">
        <v>0</v>
      </c>
      <c r="D314" s="5">
        <v>15640644</v>
      </c>
    </row>
    <row r="315" spans="1:8" x14ac:dyDescent="0.2">
      <c r="A315" s="4" t="s">
        <v>39</v>
      </c>
      <c r="B315" s="4"/>
      <c r="C315" s="4">
        <v>0</v>
      </c>
      <c r="D315" s="4">
        <v>14544870.189999999</v>
      </c>
      <c r="E315" s="4"/>
      <c r="F315" s="4"/>
      <c r="G315" s="4"/>
      <c r="H315" s="4"/>
    </row>
    <row r="316" spans="1:8" x14ac:dyDescent="0.2">
      <c r="A316" s="6" t="s">
        <v>20</v>
      </c>
      <c r="B316" s="6" t="s">
        <v>17</v>
      </c>
      <c r="C316" s="6" t="s">
        <v>18</v>
      </c>
      <c r="D316" s="6" t="s">
        <v>57</v>
      </c>
      <c r="E316" s="6" t="s">
        <v>58</v>
      </c>
      <c r="F316" s="6" t="s">
        <v>59</v>
      </c>
      <c r="G316" s="6" t="s">
        <v>122</v>
      </c>
      <c r="H316" s="6" t="s">
        <v>506</v>
      </c>
    </row>
    <row r="317" spans="1:8" x14ac:dyDescent="0.2">
      <c r="A317" s="7">
        <v>2110</v>
      </c>
      <c r="B317" s="5" t="s">
        <v>123</v>
      </c>
      <c r="C317" s="9">
        <f>SUM(C318:C326)</f>
        <v>3773106.42</v>
      </c>
      <c r="D317" s="9">
        <f>SUM(D318:D326)</f>
        <v>3773106.42</v>
      </c>
      <c r="E317" s="9">
        <f>SUM(E318:E326)</f>
        <v>0</v>
      </c>
      <c r="F317" s="9">
        <f>SUM(F318:F326)</f>
        <v>0</v>
      </c>
      <c r="G317" s="9">
        <f>SUM(G318:G326)</f>
        <v>0</v>
      </c>
    </row>
    <row r="318" spans="1:8" x14ac:dyDescent="0.2">
      <c r="A318" s="7">
        <v>2111</v>
      </c>
      <c r="B318" s="5" t="s">
        <v>124</v>
      </c>
      <c r="C318" s="9">
        <v>0</v>
      </c>
      <c r="D318" s="9">
        <v>0</v>
      </c>
      <c r="E318" s="9">
        <v>0</v>
      </c>
      <c r="F318" s="9">
        <v>0</v>
      </c>
      <c r="G318" s="9">
        <v>0</v>
      </c>
    </row>
    <row r="319" spans="1:8" x14ac:dyDescent="0.2">
      <c r="A319" s="7">
        <v>2112</v>
      </c>
      <c r="B319" s="5" t="s">
        <v>125</v>
      </c>
      <c r="C319" s="9">
        <v>-1248051.44</v>
      </c>
      <c r="D319" s="9">
        <f t="shared" ref="D319:D324" si="3">C319</f>
        <v>-1248051.44</v>
      </c>
      <c r="E319" s="9">
        <v>0</v>
      </c>
      <c r="F319" s="9">
        <v>0</v>
      </c>
      <c r="G319" s="9">
        <v>0</v>
      </c>
    </row>
    <row r="320" spans="1:8" x14ac:dyDescent="0.2">
      <c r="A320" s="7">
        <v>2113</v>
      </c>
      <c r="B320" s="5" t="s">
        <v>126</v>
      </c>
      <c r="C320" s="9">
        <v>1469232.74</v>
      </c>
      <c r="D320" s="9">
        <f t="shared" si="3"/>
        <v>1469232.74</v>
      </c>
      <c r="E320" s="9">
        <v>0</v>
      </c>
      <c r="F320" s="9">
        <v>0</v>
      </c>
      <c r="G320" s="9">
        <v>0</v>
      </c>
    </row>
    <row r="321" spans="1:8" x14ac:dyDescent="0.2">
      <c r="A321" s="7">
        <v>2114</v>
      </c>
      <c r="B321" s="5" t="s">
        <v>127</v>
      </c>
      <c r="C321" s="9">
        <v>0</v>
      </c>
      <c r="D321" s="9">
        <f t="shared" si="3"/>
        <v>0</v>
      </c>
      <c r="E321" s="9">
        <v>0</v>
      </c>
      <c r="F321" s="9">
        <v>0</v>
      </c>
      <c r="G321" s="9">
        <v>0</v>
      </c>
    </row>
    <row r="322" spans="1:8" x14ac:dyDescent="0.2">
      <c r="A322" s="7">
        <v>2115</v>
      </c>
      <c r="B322" s="5" t="s">
        <v>128</v>
      </c>
      <c r="C322" s="9">
        <v>0</v>
      </c>
      <c r="D322" s="9">
        <v>0</v>
      </c>
      <c r="E322" s="9">
        <v>0</v>
      </c>
      <c r="F322" s="9">
        <v>0</v>
      </c>
      <c r="G322" s="9">
        <v>0</v>
      </c>
    </row>
    <row r="323" spans="1:8" x14ac:dyDescent="0.2">
      <c r="A323" s="7">
        <v>2116</v>
      </c>
      <c r="B323" s="5" t="s">
        <v>129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</row>
    <row r="324" spans="1:8" x14ac:dyDescent="0.2">
      <c r="A324" s="7">
        <v>2117</v>
      </c>
      <c r="B324" s="5" t="s">
        <v>130</v>
      </c>
      <c r="C324" s="9">
        <v>3551925.12</v>
      </c>
      <c r="D324" s="9">
        <f t="shared" si="3"/>
        <v>3551925.12</v>
      </c>
      <c r="E324" s="9">
        <v>0</v>
      </c>
      <c r="F324" s="9">
        <v>0</v>
      </c>
      <c r="G324" s="9">
        <v>0</v>
      </c>
    </row>
    <row r="325" spans="1:8" x14ac:dyDescent="0.2">
      <c r="A325" s="7">
        <v>2118</v>
      </c>
      <c r="B325" s="5" t="s">
        <v>131</v>
      </c>
      <c r="C325" s="9">
        <v>0</v>
      </c>
      <c r="D325" s="9">
        <v>0</v>
      </c>
      <c r="E325" s="9">
        <v>0</v>
      </c>
      <c r="F325" s="9">
        <v>0</v>
      </c>
      <c r="G325" s="9">
        <v>0</v>
      </c>
    </row>
    <row r="326" spans="1:8" x14ac:dyDescent="0.2">
      <c r="A326" s="7">
        <v>2119</v>
      </c>
      <c r="B326" s="5" t="s">
        <v>132</v>
      </c>
      <c r="C326" s="9">
        <v>0</v>
      </c>
      <c r="D326" s="9">
        <v>0</v>
      </c>
      <c r="E326" s="9">
        <v>0</v>
      </c>
      <c r="F326" s="9">
        <v>0</v>
      </c>
      <c r="G326" s="9">
        <v>0</v>
      </c>
    </row>
    <row r="327" spans="1:8" x14ac:dyDescent="0.2">
      <c r="A327" s="7">
        <v>2120</v>
      </c>
      <c r="B327" s="5" t="s">
        <v>133</v>
      </c>
      <c r="C327" s="9">
        <v>0</v>
      </c>
      <c r="D327" s="9">
        <v>0</v>
      </c>
      <c r="E327" s="9">
        <f t="shared" ref="E327:G327" si="4">SUM(E328:E330)</f>
        <v>0</v>
      </c>
      <c r="F327" s="9">
        <f t="shared" si="4"/>
        <v>0</v>
      </c>
      <c r="G327" s="9">
        <f t="shared" si="4"/>
        <v>0</v>
      </c>
    </row>
    <row r="328" spans="1:8" x14ac:dyDescent="0.2">
      <c r="A328" s="7">
        <v>2121</v>
      </c>
      <c r="B328" s="5" t="s">
        <v>134</v>
      </c>
      <c r="C328" s="9">
        <v>0</v>
      </c>
      <c r="D328" s="9">
        <v>0</v>
      </c>
      <c r="E328" s="9">
        <v>0</v>
      </c>
      <c r="F328" s="9">
        <v>0</v>
      </c>
      <c r="G328" s="9">
        <v>0</v>
      </c>
    </row>
    <row r="329" spans="1:8" x14ac:dyDescent="0.2">
      <c r="A329" s="7">
        <v>2122</v>
      </c>
      <c r="B329" s="5" t="s">
        <v>135</v>
      </c>
      <c r="C329" s="9">
        <v>0</v>
      </c>
      <c r="D329" s="9">
        <v>0</v>
      </c>
      <c r="E329" s="9">
        <v>0</v>
      </c>
      <c r="F329" s="9">
        <v>0</v>
      </c>
      <c r="G329" s="9">
        <v>0</v>
      </c>
    </row>
    <row r="330" spans="1:8" x14ac:dyDescent="0.2">
      <c r="A330" s="7">
        <v>2129</v>
      </c>
      <c r="B330" s="5" t="s">
        <v>136</v>
      </c>
      <c r="C330" s="9">
        <v>0</v>
      </c>
      <c r="D330" s="9">
        <f t="shared" ref="D330" si="5">C330</f>
        <v>0</v>
      </c>
      <c r="E330" s="9">
        <v>0</v>
      </c>
      <c r="F330" s="9">
        <v>0</v>
      </c>
      <c r="G330" s="9">
        <v>0</v>
      </c>
    </row>
    <row r="331" spans="1:8" x14ac:dyDescent="0.2">
      <c r="C331" s="5">
        <v>0</v>
      </c>
      <c r="D331" s="5">
        <v>0</v>
      </c>
    </row>
    <row r="332" spans="1:8" x14ac:dyDescent="0.2">
      <c r="A332" s="4" t="s">
        <v>40</v>
      </c>
      <c r="B332" s="4"/>
      <c r="C332" s="4"/>
      <c r="D332" s="4"/>
      <c r="E332" s="4"/>
      <c r="F332" s="4"/>
      <c r="G332" s="4"/>
      <c r="H332" s="4"/>
    </row>
    <row r="333" spans="1:8" x14ac:dyDescent="0.2">
      <c r="A333" s="6" t="s">
        <v>20</v>
      </c>
      <c r="B333" s="6" t="s">
        <v>17</v>
      </c>
      <c r="C333" s="6">
        <v>0</v>
      </c>
      <c r="D333" s="6">
        <v>0</v>
      </c>
      <c r="E333" s="6" t="s">
        <v>61</v>
      </c>
      <c r="F333" s="6"/>
      <c r="G333" s="6"/>
      <c r="H333" s="6"/>
    </row>
    <row r="334" spans="1:8" x14ac:dyDescent="0.2">
      <c r="A334" s="7">
        <v>2160</v>
      </c>
      <c r="B334" s="5" t="s">
        <v>137</v>
      </c>
      <c r="C334" s="9">
        <f>SUM(C335:C340)</f>
        <v>0</v>
      </c>
    </row>
    <row r="335" spans="1:8" x14ac:dyDescent="0.2">
      <c r="A335" s="7">
        <v>2161</v>
      </c>
      <c r="B335" s="5" t="s">
        <v>138</v>
      </c>
      <c r="C335" s="9">
        <v>0</v>
      </c>
      <c r="D335" s="5">
        <v>0</v>
      </c>
    </row>
    <row r="336" spans="1:8" x14ac:dyDescent="0.2">
      <c r="A336" s="7">
        <v>2162</v>
      </c>
      <c r="B336" s="5" t="s">
        <v>139</v>
      </c>
      <c r="C336" s="9">
        <v>0</v>
      </c>
      <c r="D336" s="5">
        <v>0</v>
      </c>
    </row>
    <row r="337" spans="1:8" x14ac:dyDescent="0.2">
      <c r="A337" s="7">
        <v>2163</v>
      </c>
      <c r="B337" s="5" t="s">
        <v>140</v>
      </c>
      <c r="C337" s="9">
        <v>0</v>
      </c>
      <c r="D337" s="5">
        <v>0</v>
      </c>
    </row>
    <row r="338" spans="1:8" x14ac:dyDescent="0.2">
      <c r="A338" s="7">
        <v>2164</v>
      </c>
      <c r="B338" s="5" t="s">
        <v>141</v>
      </c>
      <c r="C338" s="9">
        <v>0</v>
      </c>
      <c r="D338" s="5">
        <v>0</v>
      </c>
    </row>
    <row r="339" spans="1:8" x14ac:dyDescent="0.2">
      <c r="A339" s="7">
        <v>2165</v>
      </c>
      <c r="B339" s="5" t="s">
        <v>142</v>
      </c>
      <c r="C339" s="9">
        <v>0</v>
      </c>
      <c r="D339" s="5">
        <v>0</v>
      </c>
    </row>
    <row r="340" spans="1:8" x14ac:dyDescent="0.2">
      <c r="A340" s="7">
        <v>2166</v>
      </c>
      <c r="B340" s="5" t="s">
        <v>143</v>
      </c>
      <c r="C340" s="9">
        <v>0</v>
      </c>
      <c r="D340" s="5">
        <v>0</v>
      </c>
    </row>
    <row r="341" spans="1:8" x14ac:dyDescent="0.2">
      <c r="A341" s="7">
        <v>2250</v>
      </c>
      <c r="B341" s="5" t="s">
        <v>144</v>
      </c>
      <c r="C341" s="9">
        <v>46.32</v>
      </c>
      <c r="D341" s="5">
        <v>51.45</v>
      </c>
    </row>
    <row r="342" spans="1:8" x14ac:dyDescent="0.2">
      <c r="A342" s="7">
        <v>2251</v>
      </c>
      <c r="B342" s="5" t="s">
        <v>145</v>
      </c>
      <c r="C342" s="9">
        <v>0</v>
      </c>
    </row>
    <row r="343" spans="1:8" x14ac:dyDescent="0.2">
      <c r="A343" s="7">
        <v>2252</v>
      </c>
      <c r="B343" s="5" t="s">
        <v>146</v>
      </c>
      <c r="C343" s="9">
        <v>0</v>
      </c>
      <c r="D343" s="5">
        <v>0</v>
      </c>
    </row>
    <row r="344" spans="1:8" x14ac:dyDescent="0.2">
      <c r="A344" s="7">
        <v>2253</v>
      </c>
      <c r="B344" s="5" t="s">
        <v>147</v>
      </c>
      <c r="C344" s="9">
        <v>0</v>
      </c>
      <c r="D344" s="5">
        <v>0</v>
      </c>
    </row>
    <row r="345" spans="1:8" x14ac:dyDescent="0.2">
      <c r="A345" s="7">
        <v>2254</v>
      </c>
      <c r="B345" s="5" t="s">
        <v>148</v>
      </c>
      <c r="C345" s="9">
        <v>0</v>
      </c>
      <c r="D345" s="5">
        <v>0</v>
      </c>
    </row>
    <row r="346" spans="1:8" x14ac:dyDescent="0.2">
      <c r="A346" s="7">
        <v>2255</v>
      </c>
      <c r="B346" s="5" t="s">
        <v>149</v>
      </c>
      <c r="C346" s="9">
        <v>0</v>
      </c>
      <c r="D346" s="5">
        <v>0</v>
      </c>
    </row>
    <row r="347" spans="1:8" x14ac:dyDescent="0.2">
      <c r="A347" s="7">
        <v>2256</v>
      </c>
      <c r="B347" s="5" t="s">
        <v>150</v>
      </c>
      <c r="C347" s="9">
        <v>0</v>
      </c>
      <c r="D347" s="5">
        <v>0</v>
      </c>
    </row>
    <row r="348" spans="1:8" x14ac:dyDescent="0.2">
      <c r="C348" s="5">
        <v>0</v>
      </c>
      <c r="D348" s="5">
        <v>0</v>
      </c>
    </row>
    <row r="349" spans="1:8" x14ac:dyDescent="0.2">
      <c r="A349" s="4" t="s">
        <v>488</v>
      </c>
      <c r="B349" s="4"/>
      <c r="C349" s="4">
        <v>0</v>
      </c>
      <c r="D349" s="4">
        <v>0</v>
      </c>
      <c r="E349" s="4"/>
      <c r="F349" s="4"/>
      <c r="G349" s="4"/>
      <c r="H349" s="4"/>
    </row>
    <row r="350" spans="1:8" x14ac:dyDescent="0.2">
      <c r="A350" s="8" t="s">
        <v>20</v>
      </c>
      <c r="B350" s="8" t="s">
        <v>17</v>
      </c>
      <c r="C350" s="8">
        <v>0</v>
      </c>
      <c r="D350" s="8">
        <v>0</v>
      </c>
      <c r="E350" s="8" t="s">
        <v>61</v>
      </c>
      <c r="F350" s="8"/>
      <c r="G350" s="8"/>
      <c r="H350" s="8"/>
    </row>
    <row r="351" spans="1:8" x14ac:dyDescent="0.2">
      <c r="A351" s="7">
        <v>2150</v>
      </c>
      <c r="B351" s="5" t="s">
        <v>489</v>
      </c>
      <c r="C351" s="9">
        <v>0</v>
      </c>
      <c r="D351" s="5">
        <v>0</v>
      </c>
    </row>
    <row r="352" spans="1:8" x14ac:dyDescent="0.2">
      <c r="A352" s="7">
        <v>2151</v>
      </c>
      <c r="B352" s="5" t="s">
        <v>490</v>
      </c>
      <c r="C352" s="9">
        <v>0</v>
      </c>
    </row>
    <row r="353" spans="1:5" x14ac:dyDescent="0.2">
      <c r="A353" s="7">
        <v>2152</v>
      </c>
      <c r="B353" s="5" t="s">
        <v>491</v>
      </c>
      <c r="C353" s="9">
        <v>0</v>
      </c>
    </row>
    <row r="354" spans="1:5" x14ac:dyDescent="0.2">
      <c r="A354" s="7">
        <v>2159</v>
      </c>
      <c r="B354" s="5" t="s">
        <v>151</v>
      </c>
      <c r="C354" s="9">
        <v>0</v>
      </c>
    </row>
    <row r="355" spans="1:5" x14ac:dyDescent="0.2">
      <c r="A355" s="7">
        <v>2240</v>
      </c>
      <c r="B355" s="5" t="s">
        <v>153</v>
      </c>
      <c r="C355" s="9">
        <f>SUM(C356:C358)</f>
        <v>0</v>
      </c>
    </row>
    <row r="356" spans="1:5" x14ac:dyDescent="0.2">
      <c r="A356" s="7">
        <v>2241</v>
      </c>
      <c r="B356" s="5" t="s">
        <v>154</v>
      </c>
      <c r="C356" s="9">
        <v>0</v>
      </c>
    </row>
    <row r="357" spans="1:5" x14ac:dyDescent="0.2">
      <c r="A357" s="7">
        <v>2242</v>
      </c>
      <c r="B357" s="5" t="s">
        <v>155</v>
      </c>
      <c r="C357" s="9">
        <v>0</v>
      </c>
    </row>
    <row r="358" spans="1:5" x14ac:dyDescent="0.2">
      <c r="A358" s="7">
        <v>2249</v>
      </c>
      <c r="B358" s="5" t="s">
        <v>156</v>
      </c>
      <c r="C358" s="9">
        <v>0</v>
      </c>
    </row>
    <row r="359" spans="1:5" s="183" customFormat="1" x14ac:dyDescent="0.2">
      <c r="A359" s="184"/>
      <c r="C359" s="185"/>
    </row>
    <row r="360" spans="1:5" s="183" customFormat="1" x14ac:dyDescent="0.2">
      <c r="A360" s="184"/>
      <c r="C360" s="185"/>
    </row>
    <row r="361" spans="1:5" s="183" customFormat="1" x14ac:dyDescent="0.2">
      <c r="A361" s="184"/>
      <c r="C361" s="185"/>
    </row>
    <row r="362" spans="1:5" s="183" customFormat="1" x14ac:dyDescent="0.2">
      <c r="A362" s="184"/>
      <c r="C362" s="185"/>
    </row>
    <row r="363" spans="1:5" s="183" customFormat="1" x14ac:dyDescent="0.2">
      <c r="A363" s="184"/>
      <c r="C363" s="185"/>
    </row>
    <row r="365" spans="1:5" x14ac:dyDescent="0.2">
      <c r="A365" s="105" t="s">
        <v>492</v>
      </c>
      <c r="B365" s="105"/>
      <c r="C365" s="105"/>
      <c r="D365" s="105"/>
      <c r="E365" s="105"/>
    </row>
    <row r="366" spans="1:5" x14ac:dyDescent="0.2">
      <c r="A366" s="106" t="s">
        <v>20</v>
      </c>
      <c r="B366" s="106" t="s">
        <v>17</v>
      </c>
      <c r="C366" s="106" t="s">
        <v>18</v>
      </c>
      <c r="D366" s="107" t="s">
        <v>21</v>
      </c>
      <c r="E366" s="107" t="s">
        <v>61</v>
      </c>
    </row>
    <row r="367" spans="1:5" x14ac:dyDescent="0.2">
      <c r="A367" s="108">
        <v>2170</v>
      </c>
      <c r="B367" s="109" t="s">
        <v>493</v>
      </c>
      <c r="C367" s="110">
        <f>SUM(C368:C370)</f>
        <v>0</v>
      </c>
      <c r="D367" s="109"/>
      <c r="E367" s="109"/>
    </row>
    <row r="368" spans="1:5" x14ac:dyDescent="0.2">
      <c r="A368" s="108">
        <v>2171</v>
      </c>
      <c r="B368" s="109" t="s">
        <v>494</v>
      </c>
      <c r="C368" s="110">
        <v>0</v>
      </c>
      <c r="D368" s="109"/>
      <c r="E368" s="109"/>
    </row>
    <row r="369" spans="1:5" x14ac:dyDescent="0.2">
      <c r="A369" s="108">
        <v>2172</v>
      </c>
      <c r="B369" s="109" t="s">
        <v>495</v>
      </c>
      <c r="C369" s="110">
        <v>0</v>
      </c>
      <c r="D369" s="109"/>
      <c r="E369" s="109"/>
    </row>
    <row r="370" spans="1:5" x14ac:dyDescent="0.2">
      <c r="A370" s="108">
        <v>2179</v>
      </c>
      <c r="B370" s="109" t="s">
        <v>496</v>
      </c>
      <c r="C370" s="110">
        <v>0</v>
      </c>
      <c r="D370" s="109"/>
      <c r="E370" s="109"/>
    </row>
    <row r="371" spans="1:5" x14ac:dyDescent="0.2">
      <c r="A371" s="108">
        <v>2260</v>
      </c>
      <c r="B371" s="109" t="s">
        <v>497</v>
      </c>
      <c r="C371" s="110">
        <f>SUM(C372:C375)</f>
        <v>999898.5</v>
      </c>
      <c r="D371" s="109"/>
      <c r="E371" s="109"/>
    </row>
    <row r="372" spans="1:5" x14ac:dyDescent="0.2">
      <c r="A372" s="108">
        <v>2261</v>
      </c>
      <c r="B372" s="109" t="s">
        <v>498</v>
      </c>
      <c r="C372" s="110">
        <v>0</v>
      </c>
      <c r="D372" s="109"/>
      <c r="E372" s="109"/>
    </row>
    <row r="373" spans="1:5" x14ac:dyDescent="0.2">
      <c r="A373" s="108">
        <v>2262</v>
      </c>
      <c r="B373" s="109" t="s">
        <v>499</v>
      </c>
      <c r="C373" s="110">
        <v>0</v>
      </c>
      <c r="D373" s="109"/>
      <c r="E373" s="109"/>
    </row>
    <row r="374" spans="1:5" x14ac:dyDescent="0.2">
      <c r="A374" s="108">
        <v>2263</v>
      </c>
      <c r="B374" s="109" t="s">
        <v>500</v>
      </c>
      <c r="C374" s="110">
        <v>999898.5</v>
      </c>
      <c r="D374" s="109"/>
      <c r="E374" s="109"/>
    </row>
    <row r="375" spans="1:5" x14ac:dyDescent="0.2">
      <c r="A375" s="108">
        <v>2269</v>
      </c>
      <c r="B375" s="109" t="s">
        <v>501</v>
      </c>
      <c r="C375" s="110">
        <v>0</v>
      </c>
      <c r="D375" s="109"/>
      <c r="E375" s="109"/>
    </row>
    <row r="376" spans="1:5" x14ac:dyDescent="0.2">
      <c r="A376" s="109"/>
      <c r="B376" s="109"/>
      <c r="C376" s="109"/>
      <c r="D376" s="109"/>
      <c r="E376" s="109"/>
    </row>
    <row r="377" spans="1:5" x14ac:dyDescent="0.2">
      <c r="A377" s="105" t="s">
        <v>502</v>
      </c>
      <c r="B377" s="105"/>
      <c r="C377" s="105"/>
      <c r="D377" s="105"/>
      <c r="E377" s="105"/>
    </row>
    <row r="378" spans="1:5" x14ac:dyDescent="0.2">
      <c r="A378" s="106" t="s">
        <v>20</v>
      </c>
      <c r="B378" s="106" t="s">
        <v>17</v>
      </c>
      <c r="C378" s="106" t="s">
        <v>18</v>
      </c>
      <c r="D378" s="107" t="s">
        <v>21</v>
      </c>
      <c r="E378" s="107" t="s">
        <v>61</v>
      </c>
    </row>
    <row r="379" spans="1:5" x14ac:dyDescent="0.2">
      <c r="A379" s="108">
        <v>2190</v>
      </c>
      <c r="B379" s="109" t="s">
        <v>503</v>
      </c>
      <c r="C379" s="110">
        <f>SUM(C380:C382)</f>
        <v>894227.33</v>
      </c>
      <c r="D379" s="109"/>
      <c r="E379" s="109"/>
    </row>
    <row r="380" spans="1:5" x14ac:dyDescent="0.2">
      <c r="A380" s="108">
        <v>2191</v>
      </c>
      <c r="B380" s="109" t="s">
        <v>504</v>
      </c>
      <c r="C380" s="110">
        <v>76336</v>
      </c>
      <c r="D380" s="109"/>
      <c r="E380" s="109"/>
    </row>
    <row r="381" spans="1:5" x14ac:dyDescent="0.2">
      <c r="A381" s="108">
        <v>2192</v>
      </c>
      <c r="B381" s="109" t="s">
        <v>505</v>
      </c>
      <c r="C381" s="110">
        <v>0</v>
      </c>
      <c r="D381" s="109"/>
      <c r="E381" s="109"/>
    </row>
    <row r="382" spans="1:5" x14ac:dyDescent="0.2">
      <c r="A382" s="108">
        <v>2199</v>
      </c>
      <c r="B382" s="109" t="s">
        <v>152</v>
      </c>
      <c r="C382" s="110">
        <v>817891.33</v>
      </c>
      <c r="D382" s="109"/>
      <c r="E382" s="109"/>
    </row>
    <row r="384" spans="1:5" x14ac:dyDescent="0.2">
      <c r="A384" s="16" t="s">
        <v>41</v>
      </c>
      <c r="B384" s="16"/>
      <c r="C384" s="16"/>
      <c r="D384" s="16"/>
      <c r="E384" s="16"/>
    </row>
    <row r="385" spans="1:5" x14ac:dyDescent="0.2">
      <c r="A385" s="17" t="s">
        <v>20</v>
      </c>
      <c r="B385" s="17" t="s">
        <v>17</v>
      </c>
      <c r="C385" s="17" t="s">
        <v>18</v>
      </c>
      <c r="D385" s="17" t="s">
        <v>19</v>
      </c>
      <c r="E385" s="17" t="s">
        <v>21</v>
      </c>
    </row>
    <row r="386" spans="1:5" x14ac:dyDescent="0.2">
      <c r="A386" s="18">
        <v>3110</v>
      </c>
      <c r="B386" s="14" t="s">
        <v>187</v>
      </c>
      <c r="C386" s="19">
        <v>349564987.38</v>
      </c>
      <c r="D386" s="14"/>
      <c r="E386" s="14"/>
    </row>
    <row r="387" spans="1:5" x14ac:dyDescent="0.2">
      <c r="A387" s="18">
        <v>3120</v>
      </c>
      <c r="B387" s="14" t="s">
        <v>318</v>
      </c>
      <c r="C387" s="19">
        <v>22858414.199999999</v>
      </c>
      <c r="D387" s="14"/>
      <c r="E387" s="14"/>
    </row>
    <row r="388" spans="1:5" x14ac:dyDescent="0.2">
      <c r="A388" s="18">
        <v>3130</v>
      </c>
      <c r="B388" s="14" t="s">
        <v>319</v>
      </c>
      <c r="C388" s="19">
        <v>0</v>
      </c>
      <c r="D388" s="14"/>
      <c r="E388" s="14"/>
    </row>
    <row r="389" spans="1:5" x14ac:dyDescent="0.2">
      <c r="A389" s="14"/>
      <c r="B389" s="14"/>
      <c r="C389" s="14"/>
      <c r="D389" s="14"/>
      <c r="E389" s="14"/>
    </row>
    <row r="390" spans="1:5" x14ac:dyDescent="0.2">
      <c r="A390" s="16" t="s">
        <v>42</v>
      </c>
      <c r="B390" s="16"/>
      <c r="C390" s="16"/>
      <c r="D390" s="16"/>
      <c r="E390" s="16"/>
    </row>
    <row r="391" spans="1:5" x14ac:dyDescent="0.2">
      <c r="A391" s="17" t="s">
        <v>20</v>
      </c>
      <c r="B391" s="17" t="s">
        <v>17</v>
      </c>
      <c r="C391" s="17" t="s">
        <v>18</v>
      </c>
      <c r="D391" s="17" t="s">
        <v>320</v>
      </c>
      <c r="E391" s="17"/>
    </row>
    <row r="392" spans="1:5" x14ac:dyDescent="0.2">
      <c r="A392" s="18">
        <v>3210</v>
      </c>
      <c r="B392" s="14" t="s">
        <v>321</v>
      </c>
      <c r="C392" s="19">
        <v>53968678.880000003</v>
      </c>
      <c r="D392" s="14"/>
      <c r="E392" s="14"/>
    </row>
    <row r="393" spans="1:5" x14ac:dyDescent="0.2">
      <c r="A393" s="18">
        <v>3220</v>
      </c>
      <c r="B393" s="14" t="s">
        <v>322</v>
      </c>
      <c r="C393" s="19">
        <v>-55129292.969999999</v>
      </c>
      <c r="D393" s="14"/>
      <c r="E393" s="14"/>
    </row>
    <row r="394" spans="1:5" x14ac:dyDescent="0.2">
      <c r="A394" s="18">
        <v>3230</v>
      </c>
      <c r="B394" s="14" t="s">
        <v>323</v>
      </c>
      <c r="C394" s="19">
        <f>SUM(C395:C398)</f>
        <v>0</v>
      </c>
      <c r="D394" s="14"/>
      <c r="E394" s="14"/>
    </row>
    <row r="395" spans="1:5" x14ac:dyDescent="0.2">
      <c r="A395" s="18">
        <v>3231</v>
      </c>
      <c r="B395" s="14" t="s">
        <v>324</v>
      </c>
      <c r="C395" s="19">
        <v>0</v>
      </c>
      <c r="D395" s="14"/>
      <c r="E395" s="14"/>
    </row>
    <row r="396" spans="1:5" x14ac:dyDescent="0.2">
      <c r="A396" s="18">
        <v>3232</v>
      </c>
      <c r="B396" s="14" t="s">
        <v>325</v>
      </c>
      <c r="C396" s="19">
        <v>0</v>
      </c>
      <c r="D396" s="14"/>
      <c r="E396" s="14"/>
    </row>
    <row r="397" spans="1:5" x14ac:dyDescent="0.2">
      <c r="A397" s="18">
        <v>3233</v>
      </c>
      <c r="B397" s="14" t="s">
        <v>326</v>
      </c>
      <c r="C397" s="19">
        <v>0</v>
      </c>
      <c r="D397" s="14"/>
      <c r="E397" s="14"/>
    </row>
    <row r="398" spans="1:5" x14ac:dyDescent="0.2">
      <c r="A398" s="18">
        <v>3239</v>
      </c>
      <c r="B398" s="14" t="s">
        <v>327</v>
      </c>
      <c r="C398" s="19">
        <v>0</v>
      </c>
      <c r="D398" s="14"/>
      <c r="E398" s="14"/>
    </row>
    <row r="399" spans="1:5" x14ac:dyDescent="0.2">
      <c r="A399" s="18">
        <v>3240</v>
      </c>
      <c r="B399" s="14" t="s">
        <v>328</v>
      </c>
      <c r="C399" s="19">
        <f>SUM(C400:C402)</f>
        <v>0</v>
      </c>
      <c r="D399" s="14"/>
      <c r="E399" s="14"/>
    </row>
    <row r="400" spans="1:5" x14ac:dyDescent="0.2">
      <c r="A400" s="18">
        <v>3241</v>
      </c>
      <c r="B400" s="14" t="s">
        <v>329</v>
      </c>
      <c r="C400" s="19">
        <v>0</v>
      </c>
      <c r="D400" s="14"/>
      <c r="E400" s="14"/>
    </row>
    <row r="401" spans="1:5" x14ac:dyDescent="0.2">
      <c r="A401" s="18">
        <v>3242</v>
      </c>
      <c r="B401" s="14" t="s">
        <v>330</v>
      </c>
      <c r="C401" s="19">
        <v>0</v>
      </c>
      <c r="D401" s="14"/>
      <c r="E401" s="14"/>
    </row>
    <row r="402" spans="1:5" x14ac:dyDescent="0.2">
      <c r="A402" s="18">
        <v>3243</v>
      </c>
      <c r="B402" s="14" t="s">
        <v>331</v>
      </c>
      <c r="C402" s="19">
        <v>0</v>
      </c>
      <c r="D402" s="14"/>
      <c r="E402" s="14"/>
    </row>
    <row r="403" spans="1:5" x14ac:dyDescent="0.2">
      <c r="A403" s="18">
        <v>3250</v>
      </c>
      <c r="B403" s="14" t="s">
        <v>332</v>
      </c>
      <c r="C403" s="19">
        <f>SUM(C404:C405)</f>
        <v>0</v>
      </c>
      <c r="D403" s="14"/>
      <c r="E403" s="14"/>
    </row>
    <row r="404" spans="1:5" x14ac:dyDescent="0.2">
      <c r="A404" s="18">
        <v>3251</v>
      </c>
      <c r="B404" s="14" t="s">
        <v>333</v>
      </c>
      <c r="C404" s="19">
        <v>0</v>
      </c>
      <c r="D404" s="14"/>
      <c r="E404" s="14"/>
    </row>
    <row r="405" spans="1:5" x14ac:dyDescent="0.2">
      <c r="A405" s="18">
        <v>3252</v>
      </c>
      <c r="B405" s="14" t="s">
        <v>334</v>
      </c>
      <c r="C405" s="19">
        <v>0</v>
      </c>
      <c r="D405" s="14"/>
      <c r="E405" s="14"/>
    </row>
    <row r="407" spans="1:5" x14ac:dyDescent="0.2">
      <c r="A407" s="159" t="s">
        <v>340</v>
      </c>
      <c r="B407" s="160"/>
      <c r="C407" s="124">
        <v>2024</v>
      </c>
    </row>
    <row r="408" spans="1:5" x14ac:dyDescent="0.2">
      <c r="A408" s="36" t="s">
        <v>369</v>
      </c>
      <c r="B408" s="36"/>
      <c r="C408" s="79">
        <v>214592485.58000001</v>
      </c>
    </row>
    <row r="409" spans="1:5" x14ac:dyDescent="0.2">
      <c r="A409" s="37"/>
      <c r="B409" s="38"/>
      <c r="C409" s="39"/>
    </row>
    <row r="410" spans="1:5" x14ac:dyDescent="0.2">
      <c r="A410" s="46" t="s">
        <v>370</v>
      </c>
      <c r="B410" s="46"/>
      <c r="C410" s="80">
        <f>SUM(C411:C416)</f>
        <v>-46.32</v>
      </c>
    </row>
    <row r="411" spans="1:5" x14ac:dyDescent="0.2">
      <c r="A411" s="53" t="s">
        <v>371</v>
      </c>
      <c r="B411" s="52" t="s">
        <v>195</v>
      </c>
      <c r="C411" s="81">
        <v>0</v>
      </c>
    </row>
    <row r="412" spans="1:5" x14ac:dyDescent="0.2">
      <c r="A412" s="40" t="s">
        <v>372</v>
      </c>
      <c r="B412" s="41" t="s">
        <v>381</v>
      </c>
      <c r="C412" s="81">
        <v>0</v>
      </c>
    </row>
    <row r="413" spans="1:5" x14ac:dyDescent="0.2">
      <c r="A413" s="40" t="s">
        <v>373</v>
      </c>
      <c r="B413" s="41" t="s">
        <v>203</v>
      </c>
      <c r="C413" s="81">
        <v>0</v>
      </c>
    </row>
    <row r="414" spans="1:5" x14ac:dyDescent="0.2">
      <c r="A414" s="40" t="s">
        <v>374</v>
      </c>
      <c r="B414" s="41" t="s">
        <v>204</v>
      </c>
      <c r="C414" s="81">
        <v>0</v>
      </c>
    </row>
    <row r="415" spans="1:5" x14ac:dyDescent="0.2">
      <c r="A415" s="40" t="s">
        <v>375</v>
      </c>
      <c r="B415" s="41" t="s">
        <v>205</v>
      </c>
      <c r="C415" s="81">
        <v>0</v>
      </c>
    </row>
    <row r="416" spans="1:5" x14ac:dyDescent="0.2">
      <c r="A416" s="42" t="s">
        <v>376</v>
      </c>
      <c r="B416" s="43" t="s">
        <v>377</v>
      </c>
      <c r="C416" s="81">
        <v>-46.32</v>
      </c>
    </row>
    <row r="417" spans="1:3" x14ac:dyDescent="0.2">
      <c r="A417" s="37"/>
      <c r="B417" s="44"/>
      <c r="C417" s="45"/>
    </row>
    <row r="418" spans="1:3" x14ac:dyDescent="0.2">
      <c r="A418" s="46" t="s">
        <v>512</v>
      </c>
      <c r="B418" s="38"/>
      <c r="C418" s="80">
        <f>SUM(C419:C421)</f>
        <v>0</v>
      </c>
    </row>
    <row r="419" spans="1:3" x14ac:dyDescent="0.2">
      <c r="A419" s="47">
        <v>3.1</v>
      </c>
      <c r="B419" s="41" t="s">
        <v>380</v>
      </c>
      <c r="C419" s="81">
        <v>0</v>
      </c>
    </row>
    <row r="420" spans="1:3" x14ac:dyDescent="0.2">
      <c r="A420" s="48">
        <v>3.2</v>
      </c>
      <c r="B420" s="41" t="s">
        <v>378</v>
      </c>
      <c r="C420" s="81">
        <v>0</v>
      </c>
    </row>
    <row r="421" spans="1:3" x14ac:dyDescent="0.2">
      <c r="A421" s="48">
        <v>3.3</v>
      </c>
      <c r="B421" s="43" t="s">
        <v>379</v>
      </c>
      <c r="C421" s="82">
        <v>0</v>
      </c>
    </row>
    <row r="422" spans="1:3" x14ac:dyDescent="0.2">
      <c r="A422" s="37"/>
      <c r="B422" s="49"/>
      <c r="C422" s="50"/>
    </row>
    <row r="423" spans="1:3" x14ac:dyDescent="0.2">
      <c r="A423" s="51" t="s">
        <v>473</v>
      </c>
      <c r="B423" s="51"/>
      <c r="C423" s="79">
        <f>C408+C410-C418</f>
        <v>214592439.26000002</v>
      </c>
    </row>
    <row r="425" spans="1:3" x14ac:dyDescent="0.2">
      <c r="A425" s="156" t="s">
        <v>340</v>
      </c>
      <c r="B425" s="157"/>
      <c r="C425" s="124">
        <v>2024</v>
      </c>
    </row>
    <row r="426" spans="1:3" x14ac:dyDescent="0.2">
      <c r="A426" s="61" t="s">
        <v>382</v>
      </c>
      <c r="B426" s="36"/>
      <c r="C426" s="83">
        <v>0</v>
      </c>
    </row>
    <row r="427" spans="1:3" x14ac:dyDescent="0.2">
      <c r="A427" s="55"/>
      <c r="B427" s="38"/>
      <c r="C427" s="56"/>
    </row>
    <row r="428" spans="1:3" x14ac:dyDescent="0.2">
      <c r="A428" s="46" t="s">
        <v>383</v>
      </c>
      <c r="B428" s="57"/>
      <c r="C428" s="80">
        <f>SUM(C429:C449)</f>
        <v>0</v>
      </c>
    </row>
    <row r="429" spans="1:3" x14ac:dyDescent="0.2">
      <c r="A429" s="71">
        <v>2.1</v>
      </c>
      <c r="B429" s="62" t="s">
        <v>223</v>
      </c>
      <c r="C429" s="84">
        <v>0</v>
      </c>
    </row>
    <row r="430" spans="1:3" x14ac:dyDescent="0.2">
      <c r="A430" s="71">
        <v>2.2000000000000002</v>
      </c>
      <c r="B430" s="62" t="s">
        <v>220</v>
      </c>
      <c r="C430" s="84">
        <v>0</v>
      </c>
    </row>
    <row r="431" spans="1:3" x14ac:dyDescent="0.2">
      <c r="A431" s="67">
        <v>2.2999999999999998</v>
      </c>
      <c r="B431" s="54" t="s">
        <v>92</v>
      </c>
      <c r="C431" s="84">
        <v>0</v>
      </c>
    </row>
    <row r="432" spans="1:3" x14ac:dyDescent="0.2">
      <c r="A432" s="67">
        <v>2.4</v>
      </c>
      <c r="B432" s="54" t="s">
        <v>93</v>
      </c>
      <c r="C432" s="84">
        <v>0</v>
      </c>
    </row>
    <row r="433" spans="1:3" x14ac:dyDescent="0.2">
      <c r="A433" s="67">
        <v>2.5</v>
      </c>
      <c r="B433" s="54" t="s">
        <v>94</v>
      </c>
      <c r="C433" s="84">
        <v>0</v>
      </c>
    </row>
    <row r="434" spans="1:3" x14ac:dyDescent="0.2">
      <c r="A434" s="67">
        <v>2.6</v>
      </c>
      <c r="B434" s="54" t="s">
        <v>95</v>
      </c>
      <c r="C434" s="84">
        <v>0</v>
      </c>
    </row>
    <row r="435" spans="1:3" x14ac:dyDescent="0.2">
      <c r="A435" s="67">
        <v>2.7</v>
      </c>
      <c r="B435" s="54" t="s">
        <v>96</v>
      </c>
      <c r="C435" s="84">
        <v>0</v>
      </c>
    </row>
    <row r="436" spans="1:3" x14ac:dyDescent="0.2">
      <c r="A436" s="67">
        <v>2.8</v>
      </c>
      <c r="B436" s="54" t="s">
        <v>97</v>
      </c>
      <c r="C436" s="84">
        <v>0</v>
      </c>
    </row>
    <row r="437" spans="1:3" x14ac:dyDescent="0.2">
      <c r="A437" s="67">
        <v>2.9</v>
      </c>
      <c r="B437" s="54" t="s">
        <v>99</v>
      </c>
      <c r="C437" s="84">
        <v>0</v>
      </c>
    </row>
    <row r="438" spans="1:3" x14ac:dyDescent="0.2">
      <c r="A438" s="67" t="s">
        <v>384</v>
      </c>
      <c r="B438" s="54" t="s">
        <v>385</v>
      </c>
      <c r="C438" s="84">
        <v>0</v>
      </c>
    </row>
    <row r="439" spans="1:3" x14ac:dyDescent="0.2">
      <c r="A439" s="67" t="s">
        <v>410</v>
      </c>
      <c r="B439" s="54" t="s">
        <v>101</v>
      </c>
      <c r="C439" s="84">
        <v>0</v>
      </c>
    </row>
    <row r="440" spans="1:3" x14ac:dyDescent="0.2">
      <c r="A440" s="67" t="s">
        <v>411</v>
      </c>
      <c r="B440" s="54" t="s">
        <v>386</v>
      </c>
      <c r="C440" s="84">
        <v>0</v>
      </c>
    </row>
    <row r="441" spans="1:3" x14ac:dyDescent="0.2">
      <c r="A441" s="67" t="s">
        <v>412</v>
      </c>
      <c r="B441" s="54" t="s">
        <v>387</v>
      </c>
      <c r="C441" s="84">
        <v>0</v>
      </c>
    </row>
    <row r="442" spans="1:3" x14ac:dyDescent="0.2">
      <c r="A442" s="67" t="s">
        <v>413</v>
      </c>
      <c r="B442" s="54" t="s">
        <v>388</v>
      </c>
      <c r="C442" s="84">
        <v>0</v>
      </c>
    </row>
    <row r="443" spans="1:3" x14ac:dyDescent="0.2">
      <c r="A443" s="67" t="s">
        <v>389</v>
      </c>
      <c r="B443" s="54" t="s">
        <v>390</v>
      </c>
      <c r="C443" s="84">
        <v>0</v>
      </c>
    </row>
    <row r="444" spans="1:3" x14ac:dyDescent="0.2">
      <c r="A444" s="67" t="s">
        <v>391</v>
      </c>
      <c r="B444" s="54" t="s">
        <v>392</v>
      </c>
      <c r="C444" s="84">
        <v>0</v>
      </c>
    </row>
    <row r="445" spans="1:3" x14ac:dyDescent="0.2">
      <c r="A445" s="67" t="s">
        <v>393</v>
      </c>
      <c r="B445" s="54" t="s">
        <v>394</v>
      </c>
      <c r="C445" s="84">
        <v>0</v>
      </c>
    </row>
    <row r="446" spans="1:3" x14ac:dyDescent="0.2">
      <c r="A446" s="67" t="s">
        <v>395</v>
      </c>
      <c r="B446" s="54" t="s">
        <v>396</v>
      </c>
      <c r="C446" s="84">
        <v>0</v>
      </c>
    </row>
    <row r="447" spans="1:3" x14ac:dyDescent="0.2">
      <c r="A447" s="67" t="s">
        <v>397</v>
      </c>
      <c r="B447" s="54" t="s">
        <v>398</v>
      </c>
      <c r="C447" s="84">
        <v>0</v>
      </c>
    </row>
    <row r="448" spans="1:3" x14ac:dyDescent="0.2">
      <c r="A448" s="67" t="s">
        <v>399</v>
      </c>
      <c r="B448" s="54" t="s">
        <v>400</v>
      </c>
      <c r="C448" s="84">
        <v>0</v>
      </c>
    </row>
    <row r="449" spans="1:3" x14ac:dyDescent="0.2">
      <c r="A449" s="67" t="s">
        <v>401</v>
      </c>
      <c r="B449" s="62" t="s">
        <v>402</v>
      </c>
      <c r="C449" s="84">
        <v>0</v>
      </c>
    </row>
    <row r="450" spans="1:3" x14ac:dyDescent="0.2">
      <c r="A450" s="68"/>
      <c r="B450" s="63"/>
      <c r="C450" s="64"/>
    </row>
    <row r="451" spans="1:3" x14ac:dyDescent="0.2">
      <c r="A451" s="65" t="s">
        <v>403</v>
      </c>
      <c r="B451" s="66"/>
      <c r="C451" s="85">
        <f>SUM(C452:C458)</f>
        <v>0</v>
      </c>
    </row>
    <row r="452" spans="1:3" x14ac:dyDescent="0.2">
      <c r="A452" s="67" t="s">
        <v>404</v>
      </c>
      <c r="B452" s="54" t="s">
        <v>292</v>
      </c>
      <c r="C452" s="84">
        <v>0</v>
      </c>
    </row>
    <row r="453" spans="1:3" x14ac:dyDescent="0.2">
      <c r="A453" s="67" t="s">
        <v>405</v>
      </c>
      <c r="B453" s="54" t="s">
        <v>1</v>
      </c>
      <c r="C453" s="84">
        <v>0</v>
      </c>
    </row>
    <row r="454" spans="1:3" x14ac:dyDescent="0.2">
      <c r="A454" s="67" t="s">
        <v>406</v>
      </c>
      <c r="B454" s="54" t="s">
        <v>302</v>
      </c>
      <c r="C454" s="84">
        <v>0</v>
      </c>
    </row>
    <row r="455" spans="1:3" x14ac:dyDescent="0.2">
      <c r="A455" s="67" t="s">
        <v>407</v>
      </c>
      <c r="B455" s="54" t="s">
        <v>308</v>
      </c>
      <c r="C455" s="84">
        <v>0</v>
      </c>
    </row>
    <row r="456" spans="1:3" x14ac:dyDescent="0.2">
      <c r="A456" s="67" t="s">
        <v>408</v>
      </c>
      <c r="B456" s="54" t="s">
        <v>316</v>
      </c>
      <c r="C456" s="84">
        <v>0</v>
      </c>
    </row>
    <row r="457" spans="1:3" x14ac:dyDescent="0.2">
      <c r="A457" s="67" t="s">
        <v>475</v>
      </c>
      <c r="B457" s="54" t="s">
        <v>513</v>
      </c>
      <c r="C457" s="84">
        <v>0</v>
      </c>
    </row>
    <row r="458" spans="1:3" x14ac:dyDescent="0.2">
      <c r="A458" s="67" t="s">
        <v>476</v>
      </c>
      <c r="B458" s="62" t="s">
        <v>409</v>
      </c>
      <c r="C458" s="86">
        <v>0</v>
      </c>
    </row>
    <row r="459" spans="1:3" x14ac:dyDescent="0.2">
      <c r="A459" s="55"/>
      <c r="B459" s="58"/>
      <c r="C459" s="59"/>
    </row>
    <row r="460" spans="1:3" x14ac:dyDescent="0.2">
      <c r="A460" s="60" t="s">
        <v>474</v>
      </c>
      <c r="B460" s="36"/>
      <c r="C460" s="79">
        <f>C426-C428+C451</f>
        <v>0</v>
      </c>
    </row>
    <row r="462" spans="1:3" s="183" customFormat="1" x14ac:dyDescent="0.2"/>
    <row r="463" spans="1:3" s="183" customFormat="1" x14ac:dyDescent="0.2"/>
    <row r="464" spans="1:3" s="183" customFormat="1" x14ac:dyDescent="0.2"/>
    <row r="465" s="183" customFormat="1" x14ac:dyDescent="0.2"/>
    <row r="466" s="183" customFormat="1" x14ac:dyDescent="0.2"/>
    <row r="467" s="183" customFormat="1" x14ac:dyDescent="0.2"/>
    <row r="468" s="183" customFormat="1" x14ac:dyDescent="0.2"/>
    <row r="469" s="183" customFormat="1" x14ac:dyDescent="0.2"/>
    <row r="470" s="183" customFormat="1" x14ac:dyDescent="0.2"/>
    <row r="471" s="183" customFormat="1" x14ac:dyDescent="0.2"/>
    <row r="472" s="183" customFormat="1" x14ac:dyDescent="0.2"/>
    <row r="473" s="183" customFormat="1" x14ac:dyDescent="0.2"/>
    <row r="474" s="183" customFormat="1" x14ac:dyDescent="0.2"/>
    <row r="475" s="183" customFormat="1" x14ac:dyDescent="0.2"/>
    <row r="476" s="183" customFormat="1" x14ac:dyDescent="0.2"/>
    <row r="477" s="183" customFormat="1" x14ac:dyDescent="0.2"/>
    <row r="478" s="183" customFormat="1" x14ac:dyDescent="0.2"/>
    <row r="479" s="183" customFormat="1" x14ac:dyDescent="0.2"/>
    <row r="480" s="183" customFormat="1" x14ac:dyDescent="0.2"/>
    <row r="481" spans="1:10" s="183" customFormat="1" x14ac:dyDescent="0.2"/>
    <row r="482" spans="1:10" s="183" customFormat="1" x14ac:dyDescent="0.2"/>
    <row r="483" spans="1:10" s="183" customFormat="1" x14ac:dyDescent="0.2"/>
    <row r="484" spans="1:10" s="183" customFormat="1" x14ac:dyDescent="0.2"/>
    <row r="485" spans="1:10" s="183" customFormat="1" x14ac:dyDescent="0.2"/>
    <row r="486" spans="1:10" s="183" customFormat="1" x14ac:dyDescent="0.2"/>
    <row r="487" spans="1:10" s="183" customFormat="1" x14ac:dyDescent="0.2"/>
    <row r="488" spans="1:10" x14ac:dyDescent="0.2">
      <c r="A488" s="153"/>
      <c r="B488" s="154"/>
      <c r="C488" s="154"/>
      <c r="D488" s="154"/>
      <c r="E488" s="154"/>
      <c r="F488" s="154"/>
      <c r="G488" s="154"/>
      <c r="H488" s="154"/>
    </row>
    <row r="489" spans="1:10" ht="15" x14ac:dyDescent="0.25">
      <c r="A489" s="163" t="s">
        <v>515</v>
      </c>
      <c r="B489" s="179"/>
      <c r="C489" s="179"/>
      <c r="D489" s="179"/>
      <c r="E489" s="179"/>
      <c r="F489" s="179"/>
      <c r="G489" s="186" t="s">
        <v>423</v>
      </c>
      <c r="H489" s="187">
        <v>2024</v>
      </c>
      <c r="I489" s="182"/>
      <c r="J489" s="182"/>
    </row>
    <row r="490" spans="1:10" ht="15" x14ac:dyDescent="0.25">
      <c r="A490" s="163" t="s">
        <v>434</v>
      </c>
      <c r="B490" s="179"/>
      <c r="C490" s="179"/>
      <c r="D490" s="179"/>
      <c r="E490" s="179"/>
      <c r="F490" s="179"/>
      <c r="G490" s="186" t="s">
        <v>424</v>
      </c>
      <c r="H490" s="187" t="s">
        <v>426</v>
      </c>
      <c r="I490" s="182"/>
      <c r="J490" s="182"/>
    </row>
    <row r="491" spans="1:10" ht="15" x14ac:dyDescent="0.25">
      <c r="A491" s="180" t="s">
        <v>516</v>
      </c>
      <c r="B491" s="181"/>
      <c r="C491" s="181"/>
      <c r="D491" s="181"/>
      <c r="E491" s="181"/>
      <c r="F491" s="181"/>
      <c r="G491" s="186" t="s">
        <v>425</v>
      </c>
      <c r="H491" s="187">
        <v>3</v>
      </c>
      <c r="I491" s="182"/>
      <c r="J491" s="182"/>
    </row>
    <row r="492" spans="1:10" ht="15" x14ac:dyDescent="0.25">
      <c r="A492" s="180" t="s">
        <v>441</v>
      </c>
      <c r="B492" s="181"/>
      <c r="C492" s="181"/>
      <c r="D492" s="181"/>
      <c r="E492" s="181"/>
      <c r="F492" s="181"/>
      <c r="G492" s="201"/>
      <c r="H492" s="201"/>
      <c r="I492" s="182"/>
      <c r="J492" s="182"/>
    </row>
    <row r="493" spans="1:10" ht="15" x14ac:dyDescent="0.25">
      <c r="A493" s="189" t="s">
        <v>50</v>
      </c>
      <c r="B493" s="190"/>
      <c r="C493" s="190"/>
      <c r="D493" s="190"/>
      <c r="E493" s="190"/>
      <c r="F493" s="190"/>
      <c r="G493" s="190"/>
      <c r="H493" s="190"/>
      <c r="I493" s="182"/>
      <c r="J493" s="182"/>
    </row>
    <row r="494" spans="1:10" x14ac:dyDescent="0.2">
      <c r="A494" s="151"/>
      <c r="B494" s="151"/>
      <c r="C494" s="152"/>
      <c r="D494" s="152"/>
      <c r="E494" s="152"/>
      <c r="F494" s="152"/>
      <c r="G494" s="151"/>
      <c r="H494" s="151"/>
      <c r="I494" s="150"/>
      <c r="J494" s="150"/>
    </row>
    <row r="495" spans="1:10" x14ac:dyDescent="0.2">
      <c r="A495" s="151"/>
      <c r="B495" s="151"/>
      <c r="C495" s="152"/>
      <c r="D495" s="152"/>
      <c r="E495" s="152"/>
      <c r="F495" s="152"/>
      <c r="G495" s="151"/>
      <c r="H495" s="151"/>
      <c r="I495" s="150"/>
      <c r="J495" s="150"/>
    </row>
    <row r="496" spans="1:10" x14ac:dyDescent="0.2">
      <c r="A496" s="191" t="s">
        <v>20</v>
      </c>
      <c r="B496" s="191" t="s">
        <v>340</v>
      </c>
      <c r="C496" s="191" t="s">
        <v>44</v>
      </c>
      <c r="D496" s="191" t="s">
        <v>341</v>
      </c>
      <c r="E496" s="191" t="s">
        <v>342</v>
      </c>
      <c r="F496" s="191" t="s">
        <v>43</v>
      </c>
      <c r="G496" s="191" t="s">
        <v>15</v>
      </c>
      <c r="H496" s="191" t="s">
        <v>45</v>
      </c>
      <c r="I496" s="191" t="s">
        <v>46</v>
      </c>
      <c r="J496" s="191" t="s">
        <v>47</v>
      </c>
    </row>
    <row r="497" spans="1:10" x14ac:dyDescent="0.2">
      <c r="A497" s="193">
        <v>7000</v>
      </c>
      <c r="B497" s="194" t="s">
        <v>16</v>
      </c>
      <c r="C497" s="194" t="s">
        <v>517</v>
      </c>
      <c r="D497" s="194"/>
      <c r="E497" s="194"/>
      <c r="F497" s="194"/>
      <c r="G497" s="194"/>
      <c r="H497" s="194"/>
      <c r="I497" s="194"/>
      <c r="J497" s="194"/>
    </row>
    <row r="498" spans="1:10" ht="15" x14ac:dyDescent="0.25">
      <c r="A498" s="182"/>
      <c r="B498" s="182"/>
      <c r="C498" s="192"/>
      <c r="D498" s="192"/>
      <c r="E498" s="192"/>
      <c r="F498" s="192"/>
      <c r="G498" s="151"/>
      <c r="H498" s="151"/>
      <c r="I498" s="150"/>
      <c r="J498" s="150"/>
    </row>
    <row r="499" spans="1:10" x14ac:dyDescent="0.2">
      <c r="A499" s="193">
        <v>8000</v>
      </c>
      <c r="B499" s="194" t="s">
        <v>14</v>
      </c>
      <c r="C499" s="194"/>
      <c r="D499" s="194"/>
      <c r="E499" s="194"/>
      <c r="F499" s="194"/>
      <c r="G499" s="151"/>
      <c r="H499" s="151"/>
      <c r="I499" s="150"/>
      <c r="J499" s="150"/>
    </row>
    <row r="500" spans="1:10" ht="15" x14ac:dyDescent="0.25">
      <c r="A500" s="182"/>
      <c r="B500" s="182"/>
      <c r="C500" s="192"/>
      <c r="D500" s="192"/>
      <c r="E500" s="192"/>
      <c r="F500" s="192"/>
      <c r="G500" s="151"/>
      <c r="H500" s="151"/>
      <c r="I500" s="150"/>
      <c r="J500" s="150"/>
    </row>
    <row r="501" spans="1:10" ht="15" x14ac:dyDescent="0.25">
      <c r="A501" s="182"/>
      <c r="B501" s="158" t="s">
        <v>477</v>
      </c>
      <c r="C501" s="158"/>
      <c r="D501" s="192"/>
      <c r="E501" s="192"/>
      <c r="F501" s="192"/>
      <c r="G501" s="151"/>
      <c r="H501" s="151"/>
      <c r="I501" s="150"/>
      <c r="J501" s="150"/>
    </row>
    <row r="502" spans="1:10" ht="15" x14ac:dyDescent="0.25">
      <c r="A502" s="182"/>
      <c r="B502" s="198" t="s">
        <v>340</v>
      </c>
      <c r="C502" s="202">
        <v>2024</v>
      </c>
      <c r="D502" s="192"/>
      <c r="E502" s="192"/>
      <c r="F502" s="192"/>
      <c r="G502" s="151"/>
      <c r="H502" s="151"/>
      <c r="I502" s="150"/>
      <c r="J502" s="150"/>
    </row>
    <row r="503" spans="1:10" x14ac:dyDescent="0.2">
      <c r="A503" s="188">
        <v>8110</v>
      </c>
      <c r="B503" s="195" t="s">
        <v>13</v>
      </c>
      <c r="C503" s="196">
        <v>241613872.27000001</v>
      </c>
      <c r="D503" s="192"/>
      <c r="E503" s="192"/>
      <c r="F503" s="192"/>
      <c r="G503" s="151"/>
      <c r="H503" s="151"/>
      <c r="I503" s="150"/>
      <c r="J503" s="150"/>
    </row>
    <row r="504" spans="1:10" x14ac:dyDescent="0.2">
      <c r="A504" s="188">
        <v>8120</v>
      </c>
      <c r="B504" s="195" t="s">
        <v>12</v>
      </c>
      <c r="C504" s="196">
        <v>-79390514.430000007</v>
      </c>
      <c r="D504" s="192"/>
      <c r="E504" s="192"/>
      <c r="F504" s="192"/>
      <c r="G504" s="151"/>
      <c r="H504" s="151"/>
      <c r="I504" s="150"/>
      <c r="J504" s="150"/>
    </row>
    <row r="505" spans="1:10" x14ac:dyDescent="0.2">
      <c r="A505" s="188">
        <v>8130</v>
      </c>
      <c r="B505" s="195" t="s">
        <v>11</v>
      </c>
      <c r="C505" s="196">
        <v>52369127.740000002</v>
      </c>
      <c r="D505" s="192"/>
      <c r="E505" s="192"/>
      <c r="F505" s="192"/>
      <c r="G505" s="151"/>
      <c r="H505" s="151"/>
      <c r="I505" s="150"/>
      <c r="J505" s="150"/>
    </row>
    <row r="506" spans="1:10" x14ac:dyDescent="0.2">
      <c r="A506" s="188">
        <v>8140</v>
      </c>
      <c r="B506" s="195" t="s">
        <v>10</v>
      </c>
      <c r="C506" s="196">
        <v>0</v>
      </c>
      <c r="D506" s="192"/>
      <c r="E506" s="192"/>
      <c r="F506" s="192"/>
      <c r="G506" s="151"/>
      <c r="H506" s="151"/>
      <c r="I506" s="150"/>
      <c r="J506" s="150"/>
    </row>
    <row r="507" spans="1:10" x14ac:dyDescent="0.2">
      <c r="A507" s="188">
        <v>8150</v>
      </c>
      <c r="B507" s="195" t="s">
        <v>9</v>
      </c>
      <c r="C507" s="196">
        <v>-214592485.58000001</v>
      </c>
      <c r="D507" s="192"/>
      <c r="E507" s="192"/>
      <c r="F507" s="192"/>
      <c r="G507" s="151"/>
      <c r="H507" s="151"/>
      <c r="I507" s="150"/>
      <c r="J507" s="150"/>
    </row>
    <row r="508" spans="1:10" ht="15" x14ac:dyDescent="0.25">
      <c r="A508" s="182"/>
      <c r="B508" s="199"/>
      <c r="C508" s="200"/>
      <c r="D508" s="192"/>
      <c r="E508" s="192"/>
      <c r="F508" s="192"/>
      <c r="G508" s="151"/>
      <c r="H508" s="151"/>
      <c r="I508" s="150"/>
      <c r="J508" s="150"/>
    </row>
    <row r="509" spans="1:10" ht="15" x14ac:dyDescent="0.25">
      <c r="A509" s="182"/>
      <c r="B509" s="204"/>
      <c r="C509" s="205"/>
      <c r="D509" s="192"/>
      <c r="E509" s="192"/>
      <c r="F509" s="192"/>
      <c r="G509" s="151"/>
      <c r="H509" s="151"/>
      <c r="I509" s="150"/>
      <c r="J509" s="150"/>
    </row>
    <row r="510" spans="1:10" ht="15" x14ac:dyDescent="0.25">
      <c r="A510" s="182"/>
      <c r="B510" s="158" t="s">
        <v>478</v>
      </c>
      <c r="C510" s="158"/>
      <c r="D510" s="182"/>
      <c r="E510" s="182"/>
      <c r="F510" s="182"/>
      <c r="G510" s="151"/>
      <c r="H510" s="151"/>
      <c r="I510" s="150"/>
      <c r="J510" s="150"/>
    </row>
    <row r="511" spans="1:10" ht="15" x14ac:dyDescent="0.25">
      <c r="A511" s="182"/>
      <c r="B511" s="203" t="s">
        <v>340</v>
      </c>
      <c r="C511" s="202">
        <v>2024</v>
      </c>
      <c r="D511" s="151"/>
      <c r="E511" s="151"/>
      <c r="F511" s="151"/>
      <c r="G511" s="151"/>
      <c r="H511" s="151"/>
      <c r="I511" s="150"/>
      <c r="J511" s="150"/>
    </row>
    <row r="512" spans="1:10" x14ac:dyDescent="0.2">
      <c r="A512" s="188">
        <v>8210</v>
      </c>
      <c r="B512" s="195" t="s">
        <v>8</v>
      </c>
      <c r="C512" s="197">
        <v>-241613872.27000001</v>
      </c>
      <c r="D512" s="151"/>
      <c r="E512" s="151"/>
      <c r="F512" s="151"/>
      <c r="G512" s="151"/>
      <c r="H512" s="151"/>
      <c r="I512" s="150"/>
      <c r="J512" s="150"/>
    </row>
    <row r="513" spans="1:10" x14ac:dyDescent="0.2">
      <c r="A513" s="188">
        <v>8220</v>
      </c>
      <c r="B513" s="195" t="s">
        <v>7</v>
      </c>
      <c r="C513" s="197">
        <v>29388219.670000002</v>
      </c>
      <c r="D513" s="151"/>
      <c r="E513" s="151"/>
      <c r="F513" s="151"/>
      <c r="G513" s="151"/>
      <c r="H513" s="151"/>
      <c r="I513" s="150"/>
      <c r="J513" s="150"/>
    </row>
    <row r="514" spans="1:10" x14ac:dyDescent="0.2">
      <c r="A514" s="188">
        <v>8230</v>
      </c>
      <c r="B514" s="195" t="s">
        <v>514</v>
      </c>
      <c r="C514" s="197">
        <v>-51401038.590000004</v>
      </c>
      <c r="D514" s="151"/>
      <c r="E514" s="151"/>
      <c r="F514" s="151"/>
      <c r="G514" s="151"/>
      <c r="H514" s="151"/>
      <c r="I514" s="150"/>
      <c r="J514" s="150"/>
    </row>
    <row r="515" spans="1:10" x14ac:dyDescent="0.2">
      <c r="A515" s="188">
        <v>8240</v>
      </c>
      <c r="B515" s="195" t="s">
        <v>6</v>
      </c>
      <c r="C515" s="197">
        <v>84619468.859999999</v>
      </c>
      <c r="D515" s="150"/>
      <c r="E515" s="150"/>
      <c r="F515" s="150"/>
      <c r="G515" s="150"/>
      <c r="H515" s="150"/>
      <c r="I515" s="150"/>
      <c r="J515" s="150"/>
    </row>
    <row r="516" spans="1:10" x14ac:dyDescent="0.2">
      <c r="A516" s="188">
        <v>8250</v>
      </c>
      <c r="B516" s="195" t="s">
        <v>5</v>
      </c>
      <c r="C516" s="197">
        <v>307.01</v>
      </c>
      <c r="D516" s="150"/>
      <c r="E516" s="150"/>
      <c r="F516" s="150"/>
      <c r="G516" s="150"/>
      <c r="H516" s="150"/>
      <c r="I516" s="150"/>
      <c r="J516" s="150"/>
    </row>
    <row r="517" spans="1:10" x14ac:dyDescent="0.2">
      <c r="A517" s="188">
        <v>8260</v>
      </c>
      <c r="B517" s="195" t="s">
        <v>4</v>
      </c>
      <c r="C517" s="197">
        <v>0</v>
      </c>
      <c r="D517" s="150"/>
      <c r="E517" s="150"/>
      <c r="F517" s="150"/>
      <c r="G517" s="150"/>
      <c r="H517" s="150"/>
      <c r="I517" s="150"/>
      <c r="J517" s="150"/>
    </row>
    <row r="518" spans="1:10" x14ac:dyDescent="0.2">
      <c r="A518" s="188">
        <v>8270</v>
      </c>
      <c r="B518" s="195" t="s">
        <v>3</v>
      </c>
      <c r="C518" s="197">
        <v>179006915.31999999</v>
      </c>
      <c r="D518" s="150"/>
      <c r="E518" s="150"/>
      <c r="F518" s="150"/>
      <c r="G518" s="150"/>
      <c r="H518" s="150"/>
      <c r="I518" s="150"/>
      <c r="J518" s="150"/>
    </row>
    <row r="519" spans="1:10" x14ac:dyDescent="0.2">
      <c r="A519" s="150"/>
      <c r="B519" s="150"/>
      <c r="C519" s="150"/>
      <c r="D519" s="150"/>
      <c r="E519" s="150"/>
      <c r="F519" s="150"/>
      <c r="G519" s="150"/>
      <c r="H519" s="150"/>
      <c r="I519" s="150"/>
      <c r="J519" s="150"/>
    </row>
    <row r="520" spans="1:10" ht="15" x14ac:dyDescent="0.25">
      <c r="A520" s="182"/>
      <c r="B520" s="183" t="s">
        <v>442</v>
      </c>
      <c r="C520" s="182"/>
      <c r="D520" s="150"/>
      <c r="E520" s="150"/>
      <c r="F520" s="150"/>
      <c r="G520" s="150"/>
      <c r="H520" s="150"/>
      <c r="I520" s="150"/>
      <c r="J520" s="150"/>
    </row>
  </sheetData>
  <sheetProtection formatCells="0" formatColumns="0" formatRows="0" insertColumns="0" insertRows="0" insertHyperlinks="0" deleteColumns="0" deleteRows="0" sort="0" autoFilter="0" pivotTables="0"/>
  <mergeCells count="12">
    <mergeCell ref="B510:C510"/>
    <mergeCell ref="A489:F489"/>
    <mergeCell ref="A490:F490"/>
    <mergeCell ref="A491:F491"/>
    <mergeCell ref="B501:C501"/>
    <mergeCell ref="A492:F492"/>
    <mergeCell ref="A425:B425"/>
    <mergeCell ref="A1:C1"/>
    <mergeCell ref="A2:C2"/>
    <mergeCell ref="A3:C3"/>
    <mergeCell ref="A4:C4"/>
    <mergeCell ref="A407:B407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22" zoomScale="80" zoomScaleNormal="80" workbookViewId="0">
      <selection activeCell="C177" sqref="C177"/>
    </sheetView>
  </sheetViews>
  <sheetFormatPr baseColWidth="10" defaultColWidth="9.140625" defaultRowHeight="11.25" x14ac:dyDescent="0.2"/>
  <cols>
    <col min="1" max="1" width="10" style="5" customWidth="1"/>
    <col min="2" max="2" width="64.5703125" style="5" bestFit="1" customWidth="1"/>
    <col min="3" max="3" width="16.42578125" style="5" bestFit="1" customWidth="1"/>
    <col min="4" max="4" width="19.140625" style="5" customWidth="1"/>
    <col min="5" max="5" width="28" style="5" customWidth="1"/>
    <col min="6" max="6" width="22.7109375" style="5" customWidth="1"/>
    <col min="7" max="8" width="16.7109375" style="5" customWidth="1"/>
    <col min="9" max="9" width="27.140625" style="5" customWidth="1"/>
    <col min="10" max="10" width="22.28515625" style="5" customWidth="1"/>
    <col min="11" max="16384" width="9.140625" style="5"/>
  </cols>
  <sheetData>
    <row r="1" spans="1:8" s="2" customFormat="1" ht="18.95" customHeight="1" x14ac:dyDescent="0.25">
      <c r="A1" s="161" t="s">
        <v>515</v>
      </c>
      <c r="B1" s="162"/>
      <c r="C1" s="162"/>
      <c r="D1" s="162"/>
      <c r="E1" s="162"/>
      <c r="F1" s="162"/>
      <c r="G1" s="1" t="s">
        <v>423</v>
      </c>
      <c r="H1" s="10">
        <v>2024</v>
      </c>
    </row>
    <row r="2" spans="1:8" s="2" customFormat="1" ht="18.95" customHeight="1" x14ac:dyDescent="0.25">
      <c r="A2" s="161" t="s">
        <v>427</v>
      </c>
      <c r="B2" s="162"/>
      <c r="C2" s="162"/>
      <c r="D2" s="162"/>
      <c r="E2" s="162"/>
      <c r="F2" s="162"/>
      <c r="G2" s="1" t="s">
        <v>424</v>
      </c>
      <c r="H2" s="10" t="s">
        <v>426</v>
      </c>
    </row>
    <row r="3" spans="1:8" s="2" customFormat="1" ht="18.95" customHeight="1" x14ac:dyDescent="0.25">
      <c r="A3" s="161" t="s">
        <v>516</v>
      </c>
      <c r="B3" s="162"/>
      <c r="C3" s="162"/>
      <c r="D3" s="162"/>
      <c r="E3" s="162"/>
      <c r="F3" s="162"/>
      <c r="G3" s="1" t="s">
        <v>425</v>
      </c>
      <c r="H3" s="10">
        <v>3</v>
      </c>
    </row>
    <row r="4" spans="1:8" s="2" customFormat="1" ht="18.95" customHeight="1" x14ac:dyDescent="0.25">
      <c r="A4" s="161" t="s">
        <v>441</v>
      </c>
      <c r="B4" s="162"/>
      <c r="C4" s="162"/>
      <c r="D4" s="162"/>
      <c r="E4" s="162"/>
      <c r="F4" s="162"/>
      <c r="G4" s="1"/>
      <c r="H4" s="10"/>
    </row>
    <row r="5" spans="1:8" x14ac:dyDescent="0.2">
      <c r="A5" s="3" t="s">
        <v>50</v>
      </c>
      <c r="B5" s="4"/>
      <c r="C5" s="4"/>
      <c r="D5" s="4"/>
      <c r="E5" s="4"/>
      <c r="F5" s="4"/>
      <c r="G5" s="4"/>
      <c r="H5" s="4"/>
    </row>
    <row r="7" spans="1:8" x14ac:dyDescent="0.2">
      <c r="A7" s="4" t="s">
        <v>22</v>
      </c>
      <c r="B7" s="4"/>
      <c r="C7" s="4"/>
      <c r="D7" s="4"/>
      <c r="E7" s="4"/>
      <c r="F7" s="4"/>
      <c r="G7" s="4"/>
      <c r="H7" s="4"/>
    </row>
    <row r="8" spans="1:8" x14ac:dyDescent="0.2">
      <c r="A8" s="6" t="s">
        <v>20</v>
      </c>
      <c r="B8" s="6" t="s">
        <v>17</v>
      </c>
      <c r="C8" s="6" t="s">
        <v>18</v>
      </c>
      <c r="D8" s="6" t="s">
        <v>19</v>
      </c>
      <c r="E8" s="6"/>
      <c r="F8" s="6"/>
      <c r="G8" s="6"/>
      <c r="H8" s="6"/>
    </row>
    <row r="9" spans="1:8" x14ac:dyDescent="0.2">
      <c r="A9" s="7">
        <v>1114</v>
      </c>
      <c r="B9" s="5" t="s">
        <v>51</v>
      </c>
      <c r="C9" s="9">
        <v>0</v>
      </c>
    </row>
    <row r="10" spans="1:8" x14ac:dyDescent="0.2">
      <c r="A10" s="7">
        <v>1115</v>
      </c>
      <c r="B10" s="5" t="s">
        <v>52</v>
      </c>
      <c r="C10" s="9">
        <v>0</v>
      </c>
    </row>
    <row r="11" spans="1:8" x14ac:dyDescent="0.2">
      <c r="A11" s="7">
        <v>1121</v>
      </c>
      <c r="B11" s="5" t="s">
        <v>53</v>
      </c>
      <c r="C11" s="9">
        <v>21271215.510000002</v>
      </c>
    </row>
    <row r="12" spans="1:8" x14ac:dyDescent="0.2">
      <c r="C12" s="5">
        <v>88776.84</v>
      </c>
    </row>
    <row r="13" spans="1:8" x14ac:dyDescent="0.2">
      <c r="A13" s="4" t="s">
        <v>23</v>
      </c>
      <c r="B13" s="4"/>
      <c r="C13" s="4">
        <v>110532.52</v>
      </c>
      <c r="D13" s="4"/>
      <c r="E13" s="4"/>
      <c r="F13" s="4"/>
      <c r="G13" s="4"/>
      <c r="H13" s="4"/>
    </row>
    <row r="14" spans="1:8" x14ac:dyDescent="0.2">
      <c r="A14" s="6" t="s">
        <v>20</v>
      </c>
      <c r="B14" s="6" t="s">
        <v>17</v>
      </c>
      <c r="C14" s="6">
        <v>0</v>
      </c>
      <c r="D14" s="6">
        <v>2023</v>
      </c>
      <c r="E14" s="6">
        <v>2022</v>
      </c>
      <c r="F14" s="6">
        <v>2021</v>
      </c>
      <c r="G14" s="6">
        <v>2020</v>
      </c>
      <c r="H14" s="6" t="s">
        <v>48</v>
      </c>
    </row>
    <row r="15" spans="1:8" x14ac:dyDescent="0.2">
      <c r="A15" s="7">
        <v>1122</v>
      </c>
      <c r="B15" s="5" t="s">
        <v>55</v>
      </c>
      <c r="C15" s="9">
        <v>0</v>
      </c>
      <c r="D15" s="9">
        <v>4373424.95</v>
      </c>
      <c r="E15" s="9">
        <v>4494424.96</v>
      </c>
      <c r="F15" s="9">
        <v>4376240.9400000004</v>
      </c>
      <c r="G15" s="9">
        <v>4376240.9400000004</v>
      </c>
    </row>
    <row r="16" spans="1:8" x14ac:dyDescent="0.2">
      <c r="A16" s="7">
        <v>1124</v>
      </c>
      <c r="B16" s="5" t="s">
        <v>56</v>
      </c>
      <c r="C16" s="9">
        <v>1144132.18</v>
      </c>
      <c r="D16" s="9">
        <v>0</v>
      </c>
      <c r="E16" s="9">
        <v>0</v>
      </c>
      <c r="F16" s="9">
        <v>0</v>
      </c>
      <c r="G16" s="9">
        <v>0</v>
      </c>
    </row>
    <row r="17" spans="1:8" x14ac:dyDescent="0.2">
      <c r="C17" s="5">
        <v>0</v>
      </c>
    </row>
    <row r="18" spans="1:8" x14ac:dyDescent="0.2">
      <c r="A18" s="4" t="s">
        <v>24</v>
      </c>
      <c r="B18" s="4"/>
      <c r="C18" s="4">
        <v>0</v>
      </c>
      <c r="D18" s="4"/>
      <c r="E18" s="4"/>
      <c r="F18" s="4"/>
      <c r="G18" s="4"/>
      <c r="H18" s="4"/>
    </row>
    <row r="19" spans="1:8" x14ac:dyDescent="0.2">
      <c r="A19" s="6" t="s">
        <v>20</v>
      </c>
      <c r="B19" s="6" t="s">
        <v>17</v>
      </c>
      <c r="C19" s="6">
        <v>0</v>
      </c>
      <c r="D19" s="6" t="s">
        <v>57</v>
      </c>
      <c r="E19" s="6" t="s">
        <v>58</v>
      </c>
      <c r="F19" s="6" t="s">
        <v>59</v>
      </c>
      <c r="G19" s="6" t="s">
        <v>60</v>
      </c>
      <c r="H19" s="6" t="s">
        <v>61</v>
      </c>
    </row>
    <row r="20" spans="1:8" x14ac:dyDescent="0.2">
      <c r="A20" s="7">
        <v>1123</v>
      </c>
      <c r="B20" s="5" t="s">
        <v>62</v>
      </c>
      <c r="C20" s="9">
        <v>1947019.31</v>
      </c>
      <c r="D20" s="9">
        <v>36401684.18</v>
      </c>
      <c r="E20" s="9">
        <v>0</v>
      </c>
      <c r="F20" s="9">
        <v>0</v>
      </c>
      <c r="G20" s="9">
        <v>0</v>
      </c>
    </row>
    <row r="21" spans="1:8" x14ac:dyDescent="0.2">
      <c r="A21" s="7">
        <v>1125</v>
      </c>
      <c r="B21" s="5" t="s">
        <v>63</v>
      </c>
      <c r="C21" s="9">
        <v>4509087.66</v>
      </c>
      <c r="D21" s="9">
        <v>57966.04</v>
      </c>
      <c r="E21" s="9">
        <v>0</v>
      </c>
      <c r="F21" s="9">
        <v>0</v>
      </c>
      <c r="G21" s="9">
        <v>0</v>
      </c>
    </row>
    <row r="22" spans="1:8" x14ac:dyDescent="0.2">
      <c r="A22" s="7">
        <v>1126</v>
      </c>
      <c r="B22" s="5" t="s">
        <v>414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8" x14ac:dyDescent="0.2">
      <c r="A23" s="7">
        <v>1129</v>
      </c>
      <c r="B23" s="5" t="s">
        <v>415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8" x14ac:dyDescent="0.2">
      <c r="A24" s="7">
        <v>1131</v>
      </c>
      <c r="B24" s="5" t="s">
        <v>64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8" x14ac:dyDescent="0.2">
      <c r="A25" s="7">
        <v>1132</v>
      </c>
      <c r="B25" s="5" t="s">
        <v>65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8" x14ac:dyDescent="0.2">
      <c r="A26" s="7">
        <v>1133</v>
      </c>
      <c r="B26" s="5" t="s">
        <v>66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8" x14ac:dyDescent="0.2">
      <c r="A27" s="7">
        <v>1134</v>
      </c>
      <c r="B27" s="5" t="s">
        <v>67</v>
      </c>
      <c r="C27" s="9">
        <v>0</v>
      </c>
      <c r="D27" s="9">
        <v>1469232.74</v>
      </c>
      <c r="E27" s="9">
        <v>0</v>
      </c>
      <c r="F27" s="9">
        <v>0</v>
      </c>
      <c r="G27" s="9">
        <v>0</v>
      </c>
    </row>
    <row r="28" spans="1:8" x14ac:dyDescent="0.2">
      <c r="A28" s="7">
        <v>1139</v>
      </c>
      <c r="B28" s="5" t="s">
        <v>68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8" x14ac:dyDescent="0.2">
      <c r="C29" s="5">
        <v>0</v>
      </c>
      <c r="D29" s="5">
        <v>0</v>
      </c>
      <c r="E29" s="5">
        <v>0</v>
      </c>
    </row>
    <row r="30" spans="1:8" x14ac:dyDescent="0.2">
      <c r="A30" s="4" t="s">
        <v>416</v>
      </c>
      <c r="B30" s="4"/>
      <c r="C30" s="4"/>
      <c r="D30" s="4"/>
      <c r="E30" s="4"/>
      <c r="F30" s="4"/>
      <c r="G30" s="4"/>
      <c r="H30" s="4"/>
    </row>
    <row r="31" spans="1:8" x14ac:dyDescent="0.2">
      <c r="A31" s="6" t="s">
        <v>20</v>
      </c>
      <c r="B31" s="6" t="s">
        <v>17</v>
      </c>
      <c r="C31" s="6" t="s">
        <v>18</v>
      </c>
      <c r="D31" s="6" t="s">
        <v>27</v>
      </c>
      <c r="E31" s="6" t="s">
        <v>26</v>
      </c>
      <c r="F31" s="6" t="s">
        <v>69</v>
      </c>
      <c r="G31" s="6" t="s">
        <v>29</v>
      </c>
      <c r="H31" s="6"/>
    </row>
    <row r="32" spans="1:8" x14ac:dyDescent="0.2">
      <c r="A32" s="7">
        <v>1140</v>
      </c>
      <c r="B32" s="5" t="s">
        <v>70</v>
      </c>
      <c r="C32" s="9">
        <v>0</v>
      </c>
    </row>
    <row r="33" spans="1:8" x14ac:dyDescent="0.2">
      <c r="A33" s="7">
        <v>1141</v>
      </c>
      <c r="B33" s="5" t="s">
        <v>71</v>
      </c>
      <c r="C33" s="9">
        <v>0</v>
      </c>
    </row>
    <row r="34" spans="1:8" x14ac:dyDescent="0.2">
      <c r="A34" s="7">
        <v>1142</v>
      </c>
      <c r="B34" s="5" t="s">
        <v>72</v>
      </c>
      <c r="C34" s="9">
        <v>0</v>
      </c>
    </row>
    <row r="35" spans="1:8" x14ac:dyDescent="0.2">
      <c r="A35" s="7">
        <v>1143</v>
      </c>
      <c r="B35" s="5" t="s">
        <v>73</v>
      </c>
      <c r="C35" s="9">
        <v>0.82</v>
      </c>
    </row>
    <row r="36" spans="1:8" x14ac:dyDescent="0.2">
      <c r="A36" s="7">
        <v>1144</v>
      </c>
      <c r="B36" s="5" t="s">
        <v>74</v>
      </c>
      <c r="C36" s="9">
        <v>0</v>
      </c>
    </row>
    <row r="37" spans="1:8" x14ac:dyDescent="0.2">
      <c r="A37" s="7">
        <v>1145</v>
      </c>
      <c r="B37" s="5" t="s">
        <v>75</v>
      </c>
      <c r="C37" s="9">
        <v>0</v>
      </c>
    </row>
    <row r="39" spans="1:8" x14ac:dyDescent="0.2">
      <c r="A39" s="4" t="s">
        <v>76</v>
      </c>
      <c r="B39" s="4"/>
      <c r="C39" s="4"/>
      <c r="D39" s="4"/>
      <c r="E39" s="4"/>
      <c r="F39" s="4"/>
      <c r="G39" s="4"/>
      <c r="H39" s="4"/>
    </row>
    <row r="40" spans="1:8" x14ac:dyDescent="0.2">
      <c r="A40" s="6" t="s">
        <v>20</v>
      </c>
      <c r="B40" s="6" t="s">
        <v>17</v>
      </c>
      <c r="C40" s="6" t="s">
        <v>18</v>
      </c>
      <c r="D40" s="6" t="s">
        <v>25</v>
      </c>
      <c r="E40" s="6" t="s">
        <v>28</v>
      </c>
      <c r="F40" s="6" t="s">
        <v>77</v>
      </c>
      <c r="G40" s="6"/>
      <c r="H40" s="6"/>
    </row>
    <row r="41" spans="1:8" x14ac:dyDescent="0.2">
      <c r="A41" s="7">
        <v>1150</v>
      </c>
      <c r="B41" s="5" t="s">
        <v>78</v>
      </c>
      <c r="C41" s="9">
        <v>241613872.27000001</v>
      </c>
    </row>
    <row r="42" spans="1:8" x14ac:dyDescent="0.2">
      <c r="A42" s="7">
        <v>1151</v>
      </c>
      <c r="B42" s="5" t="s">
        <v>79</v>
      </c>
      <c r="C42" s="9">
        <v>260329.38</v>
      </c>
    </row>
    <row r="43" spans="1:8" x14ac:dyDescent="0.2">
      <c r="C43" s="5">
        <v>52369127.740000002</v>
      </c>
    </row>
    <row r="44" spans="1:8" x14ac:dyDescent="0.2">
      <c r="A44" s="4" t="s">
        <v>30</v>
      </c>
      <c r="B44" s="4"/>
      <c r="C44" s="4">
        <v>0</v>
      </c>
      <c r="D44" s="4"/>
      <c r="E44" s="4"/>
      <c r="F44" s="4"/>
      <c r="G44" s="4"/>
      <c r="H44" s="4"/>
    </row>
    <row r="45" spans="1:8" x14ac:dyDescent="0.2">
      <c r="A45" s="6" t="s">
        <v>20</v>
      </c>
      <c r="B45" s="6" t="s">
        <v>17</v>
      </c>
      <c r="C45" s="6">
        <v>-214592485.58000001</v>
      </c>
      <c r="D45" s="6" t="s">
        <v>19</v>
      </c>
      <c r="E45" s="6" t="s">
        <v>61</v>
      </c>
      <c r="F45" s="6"/>
      <c r="G45" s="6"/>
      <c r="H45" s="6"/>
    </row>
    <row r="46" spans="1:8" x14ac:dyDescent="0.2">
      <c r="A46" s="7">
        <v>1213</v>
      </c>
      <c r="B46" s="5" t="s">
        <v>80</v>
      </c>
      <c r="C46" s="9">
        <v>0</v>
      </c>
    </row>
    <row r="48" spans="1:8" x14ac:dyDescent="0.2">
      <c r="A48" s="4" t="s">
        <v>31</v>
      </c>
      <c r="B48" s="4"/>
      <c r="C48" s="4"/>
      <c r="D48" s="4"/>
      <c r="E48" s="4"/>
      <c r="F48" s="4"/>
      <c r="G48" s="4"/>
      <c r="H48" s="4"/>
    </row>
    <row r="49" spans="1:10" x14ac:dyDescent="0.2">
      <c r="A49" s="6" t="s">
        <v>20</v>
      </c>
      <c r="B49" s="6" t="s">
        <v>17</v>
      </c>
      <c r="C49" s="6" t="s">
        <v>18</v>
      </c>
      <c r="D49" s="6"/>
      <c r="E49" s="6"/>
      <c r="F49" s="6"/>
      <c r="G49" s="6"/>
      <c r="H49" s="6"/>
    </row>
    <row r="50" spans="1:10" x14ac:dyDescent="0.2">
      <c r="A50" s="7">
        <v>1211</v>
      </c>
      <c r="B50" s="5" t="s">
        <v>54</v>
      </c>
      <c r="C50" s="9">
        <v>-241613872.27000001</v>
      </c>
    </row>
    <row r="51" spans="1:10" x14ac:dyDescent="0.2">
      <c r="A51" s="7">
        <v>1212</v>
      </c>
      <c r="B51" s="5" t="s">
        <v>482</v>
      </c>
      <c r="C51" s="9">
        <v>29388219.670000002</v>
      </c>
    </row>
    <row r="52" spans="1:10" x14ac:dyDescent="0.2">
      <c r="A52" s="7">
        <v>1214</v>
      </c>
      <c r="B52" s="5" t="s">
        <v>81</v>
      </c>
      <c r="C52" s="9">
        <v>-51401038.590000004</v>
      </c>
    </row>
    <row r="53" spans="1:10" x14ac:dyDescent="0.2">
      <c r="C53" s="5">
        <v>84619468.859999999</v>
      </c>
    </row>
    <row r="54" spans="1:10" x14ac:dyDescent="0.2">
      <c r="A54" s="4" t="s">
        <v>35</v>
      </c>
      <c r="B54" s="4"/>
      <c r="C54" s="4">
        <v>307.01</v>
      </c>
      <c r="D54" s="4"/>
      <c r="E54" s="4"/>
      <c r="F54" s="4"/>
      <c r="G54" s="4"/>
      <c r="H54" s="4"/>
      <c r="I54" s="4"/>
      <c r="J54" s="4"/>
    </row>
    <row r="55" spans="1:10" x14ac:dyDescent="0.2">
      <c r="A55" s="6" t="s">
        <v>20</v>
      </c>
      <c r="B55" s="6" t="s">
        <v>17</v>
      </c>
      <c r="C55" s="6">
        <v>0</v>
      </c>
      <c r="D55" s="6" t="s">
        <v>32</v>
      </c>
      <c r="E55" s="6" t="s">
        <v>33</v>
      </c>
      <c r="F55" s="6" t="s">
        <v>483</v>
      </c>
      <c r="G55" s="6" t="s">
        <v>484</v>
      </c>
      <c r="H55" s="6" t="s">
        <v>34</v>
      </c>
      <c r="I55" s="6" t="s">
        <v>485</v>
      </c>
      <c r="J55" s="6" t="s">
        <v>61</v>
      </c>
    </row>
    <row r="56" spans="1:10" x14ac:dyDescent="0.2">
      <c r="A56" s="7">
        <v>1230</v>
      </c>
      <c r="B56" s="5" t="s">
        <v>83</v>
      </c>
      <c r="C56" s="9">
        <v>179006915.31999999</v>
      </c>
      <c r="D56" s="9">
        <f>SUM(D57:D63)</f>
        <v>0</v>
      </c>
      <c r="E56" s="9">
        <f>SUM(E57:E63)</f>
        <v>56698210.579999998</v>
      </c>
    </row>
    <row r="57" spans="1:10" x14ac:dyDescent="0.2">
      <c r="A57" s="7">
        <v>1231</v>
      </c>
      <c r="B57" s="5" t="s">
        <v>84</v>
      </c>
      <c r="C57" s="9">
        <v>22333764.199999999</v>
      </c>
      <c r="D57" s="122"/>
      <c r="E57" s="122"/>
    </row>
    <row r="58" spans="1:10" x14ac:dyDescent="0.2">
      <c r="A58" s="7">
        <v>1232</v>
      </c>
      <c r="B58" s="5" t="s">
        <v>85</v>
      </c>
      <c r="C58" s="9">
        <v>0</v>
      </c>
      <c r="D58" s="9">
        <v>0</v>
      </c>
      <c r="E58" s="9">
        <v>0</v>
      </c>
    </row>
    <row r="59" spans="1:10" x14ac:dyDescent="0.2">
      <c r="A59" s="7">
        <v>1233</v>
      </c>
      <c r="B59" s="5" t="s">
        <v>86</v>
      </c>
      <c r="C59" s="9">
        <v>157256799.63999999</v>
      </c>
      <c r="D59" s="9">
        <v>0</v>
      </c>
      <c r="E59" s="9">
        <v>56698210.579999998</v>
      </c>
    </row>
    <row r="60" spans="1:10" x14ac:dyDescent="0.2">
      <c r="A60" s="7">
        <v>1234</v>
      </c>
      <c r="B60" s="5" t="s">
        <v>87</v>
      </c>
      <c r="C60" s="9">
        <v>0</v>
      </c>
      <c r="D60" s="9">
        <v>0</v>
      </c>
      <c r="E60" s="9">
        <v>0</v>
      </c>
    </row>
    <row r="61" spans="1:10" x14ac:dyDescent="0.2">
      <c r="A61" s="7">
        <v>1235</v>
      </c>
      <c r="B61" s="5" t="s">
        <v>88</v>
      </c>
      <c r="C61" s="9">
        <v>4825121.71</v>
      </c>
      <c r="D61" s="9">
        <v>0</v>
      </c>
      <c r="E61" s="9">
        <v>0</v>
      </c>
    </row>
    <row r="62" spans="1:10" x14ac:dyDescent="0.2">
      <c r="A62" s="7">
        <v>1236</v>
      </c>
      <c r="B62" s="5" t="s">
        <v>89</v>
      </c>
      <c r="C62" s="9">
        <v>98553416.799999997</v>
      </c>
      <c r="D62" s="9">
        <v>0</v>
      </c>
      <c r="E62" s="9">
        <v>0</v>
      </c>
    </row>
    <row r="63" spans="1:10" x14ac:dyDescent="0.2">
      <c r="A63" s="7">
        <v>1239</v>
      </c>
      <c r="B63" s="5" t="s">
        <v>90</v>
      </c>
      <c r="C63" s="9">
        <v>0</v>
      </c>
      <c r="D63" s="9">
        <v>0</v>
      </c>
      <c r="E63" s="9">
        <v>0</v>
      </c>
    </row>
    <row r="64" spans="1:10" x14ac:dyDescent="0.2">
      <c r="A64" s="7">
        <v>1240</v>
      </c>
      <c r="B64" s="5" t="s">
        <v>91</v>
      </c>
      <c r="C64" s="9">
        <f>SUM(C65:C72)</f>
        <v>208873525.21000001</v>
      </c>
      <c r="D64" s="9">
        <f t="shared" ref="D64:E64" si="0">SUM(D65:D72)</f>
        <v>0</v>
      </c>
      <c r="E64" s="9">
        <f t="shared" si="0"/>
        <v>179478247.06</v>
      </c>
    </row>
    <row r="65" spans="1:9" x14ac:dyDescent="0.2">
      <c r="A65" s="7">
        <v>1241</v>
      </c>
      <c r="B65" s="5" t="s">
        <v>92</v>
      </c>
      <c r="C65" s="9">
        <v>110258816.12</v>
      </c>
      <c r="D65" s="9">
        <v>0</v>
      </c>
      <c r="E65" s="9">
        <v>96755260.260000005</v>
      </c>
    </row>
    <row r="66" spans="1:9" x14ac:dyDescent="0.2">
      <c r="A66" s="7">
        <v>1242</v>
      </c>
      <c r="B66" s="5" t="s">
        <v>93</v>
      </c>
      <c r="C66" s="9">
        <v>25075712.07</v>
      </c>
      <c r="D66" s="9">
        <v>0</v>
      </c>
      <c r="E66" s="9">
        <v>12658839.92</v>
      </c>
    </row>
    <row r="67" spans="1:9" x14ac:dyDescent="0.2">
      <c r="A67" s="7">
        <v>1243</v>
      </c>
      <c r="B67" s="5" t="s">
        <v>94</v>
      </c>
      <c r="C67" s="9">
        <v>11448446.4</v>
      </c>
      <c r="D67" s="9">
        <v>0</v>
      </c>
      <c r="E67" s="9">
        <v>11096330.67</v>
      </c>
    </row>
    <row r="68" spans="1:9" x14ac:dyDescent="0.2">
      <c r="A68" s="7">
        <v>1244</v>
      </c>
      <c r="B68" s="5" t="s">
        <v>95</v>
      </c>
      <c r="C68" s="9">
        <v>9071128.9499999993</v>
      </c>
      <c r="D68" s="9">
        <v>0</v>
      </c>
      <c r="E68" s="9">
        <v>11401175.99</v>
      </c>
    </row>
    <row r="69" spans="1:9" x14ac:dyDescent="0.2">
      <c r="A69" s="7">
        <v>1245</v>
      </c>
      <c r="B69" s="5" t="s">
        <v>96</v>
      </c>
      <c r="C69" s="9">
        <v>0</v>
      </c>
      <c r="D69" s="9">
        <v>0</v>
      </c>
      <c r="E69" s="9">
        <v>0</v>
      </c>
    </row>
    <row r="70" spans="1:9" x14ac:dyDescent="0.2">
      <c r="A70" s="7">
        <v>1246</v>
      </c>
      <c r="B70" s="5" t="s">
        <v>97</v>
      </c>
      <c r="C70" s="9">
        <v>50936076.340000004</v>
      </c>
      <c r="D70" s="9">
        <v>0</v>
      </c>
      <c r="E70" s="9">
        <v>47566640.219999999</v>
      </c>
    </row>
    <row r="71" spans="1:9" x14ac:dyDescent="0.2">
      <c r="A71" s="7">
        <v>1247</v>
      </c>
      <c r="B71" s="5" t="s">
        <v>98</v>
      </c>
      <c r="C71" s="9">
        <v>2083345.33</v>
      </c>
      <c r="D71" s="9">
        <v>0</v>
      </c>
      <c r="E71" s="9">
        <v>0</v>
      </c>
    </row>
    <row r="72" spans="1:9" x14ac:dyDescent="0.2">
      <c r="A72" s="7">
        <v>1248</v>
      </c>
      <c r="B72" s="5" t="s">
        <v>99</v>
      </c>
      <c r="C72" s="9">
        <v>0</v>
      </c>
      <c r="D72" s="9">
        <v>0</v>
      </c>
      <c r="E72" s="9">
        <v>0</v>
      </c>
    </row>
    <row r="74" spans="1:9" x14ac:dyDescent="0.2">
      <c r="A74" s="4" t="s">
        <v>36</v>
      </c>
      <c r="B74" s="4"/>
      <c r="C74" s="4"/>
      <c r="D74" s="4"/>
      <c r="E74" s="4"/>
      <c r="F74" s="4"/>
      <c r="G74" s="4"/>
      <c r="H74" s="4"/>
      <c r="I74" s="4"/>
    </row>
    <row r="75" spans="1:9" x14ac:dyDescent="0.2">
      <c r="A75" s="6" t="s">
        <v>20</v>
      </c>
      <c r="B75" s="6" t="s">
        <v>17</v>
      </c>
      <c r="C75" s="6" t="s">
        <v>18</v>
      </c>
      <c r="D75" s="6" t="s">
        <v>37</v>
      </c>
      <c r="E75" s="6" t="s">
        <v>100</v>
      </c>
      <c r="F75" s="6" t="s">
        <v>486</v>
      </c>
      <c r="G75" s="6" t="s">
        <v>82</v>
      </c>
      <c r="H75" s="6" t="s">
        <v>34</v>
      </c>
      <c r="I75" s="6" t="s">
        <v>61</v>
      </c>
    </row>
    <row r="76" spans="1:9" x14ac:dyDescent="0.2">
      <c r="A76" s="7">
        <v>1250</v>
      </c>
      <c r="B76" s="5" t="s">
        <v>101</v>
      </c>
      <c r="C76" s="9">
        <f>SUM(C77:C81)</f>
        <v>2442117.84</v>
      </c>
      <c r="D76" s="9">
        <f>SUM(D77:D81)</f>
        <v>0</v>
      </c>
      <c r="E76" s="9">
        <f>SUM(E77:E81)</f>
        <v>4496048.38</v>
      </c>
    </row>
    <row r="77" spans="1:9" x14ac:dyDescent="0.2">
      <c r="A77" s="7">
        <v>1251</v>
      </c>
      <c r="B77" s="5" t="s">
        <v>102</v>
      </c>
      <c r="C77" s="9">
        <v>2442117.84</v>
      </c>
      <c r="D77" s="9">
        <v>0</v>
      </c>
      <c r="E77" s="9">
        <v>2442117.84</v>
      </c>
    </row>
    <row r="78" spans="1:9" x14ac:dyDescent="0.2">
      <c r="A78" s="7">
        <v>1252</v>
      </c>
      <c r="B78" s="5" t="s">
        <v>103</v>
      </c>
      <c r="C78" s="9">
        <v>0</v>
      </c>
      <c r="D78" s="9">
        <v>0</v>
      </c>
      <c r="E78" s="9">
        <v>0</v>
      </c>
    </row>
    <row r="79" spans="1:9" x14ac:dyDescent="0.2">
      <c r="A79" s="7">
        <v>1253</v>
      </c>
      <c r="B79" s="5" t="s">
        <v>104</v>
      </c>
      <c r="C79" s="9">
        <v>0</v>
      </c>
      <c r="D79" s="9">
        <v>0</v>
      </c>
      <c r="E79" s="9">
        <v>0</v>
      </c>
    </row>
    <row r="80" spans="1:9" x14ac:dyDescent="0.2">
      <c r="A80" s="7">
        <v>1254</v>
      </c>
      <c r="B80" s="5" t="s">
        <v>105</v>
      </c>
      <c r="C80" s="9">
        <v>0</v>
      </c>
      <c r="D80" s="9">
        <v>0</v>
      </c>
      <c r="E80" s="9">
        <v>0</v>
      </c>
    </row>
    <row r="81" spans="1:8" x14ac:dyDescent="0.2">
      <c r="A81" s="7">
        <v>1259</v>
      </c>
      <c r="B81" s="5" t="s">
        <v>106</v>
      </c>
      <c r="C81" s="9">
        <v>0</v>
      </c>
      <c r="D81" s="9">
        <v>0</v>
      </c>
      <c r="E81" s="9">
        <v>2053930.54</v>
      </c>
    </row>
    <row r="82" spans="1:8" x14ac:dyDescent="0.2">
      <c r="A82" s="7">
        <v>1270</v>
      </c>
      <c r="B82" s="5" t="s">
        <v>107</v>
      </c>
      <c r="C82" s="9">
        <f>SUM(C83:C88)</f>
        <v>2927584.04</v>
      </c>
      <c r="D82" s="122"/>
      <c r="E82" s="122"/>
    </row>
    <row r="83" spans="1:8" x14ac:dyDescent="0.2">
      <c r="A83" s="7">
        <v>1271</v>
      </c>
      <c r="B83" s="5" t="s">
        <v>108</v>
      </c>
      <c r="C83" s="9">
        <v>0</v>
      </c>
      <c r="D83" s="122"/>
      <c r="E83" s="122"/>
    </row>
    <row r="84" spans="1:8" x14ac:dyDescent="0.2">
      <c r="A84" s="7">
        <v>1272</v>
      </c>
      <c r="B84" s="5" t="s">
        <v>109</v>
      </c>
      <c r="C84" s="9">
        <v>0</v>
      </c>
      <c r="D84" s="122"/>
      <c r="E84" s="122"/>
    </row>
    <row r="85" spans="1:8" x14ac:dyDescent="0.2">
      <c r="A85" s="7">
        <v>1273</v>
      </c>
      <c r="B85" s="5" t="s">
        <v>110</v>
      </c>
      <c r="C85" s="9">
        <v>0</v>
      </c>
      <c r="D85" s="122"/>
      <c r="E85" s="122"/>
    </row>
    <row r="86" spans="1:8" x14ac:dyDescent="0.2">
      <c r="A86" s="7">
        <v>1274</v>
      </c>
      <c r="B86" s="5" t="s">
        <v>111</v>
      </c>
      <c r="C86" s="9">
        <v>0</v>
      </c>
      <c r="D86" s="122"/>
      <c r="E86" s="122"/>
    </row>
    <row r="87" spans="1:8" x14ac:dyDescent="0.2">
      <c r="A87" s="7">
        <v>1275</v>
      </c>
      <c r="B87" s="5" t="s">
        <v>112</v>
      </c>
      <c r="C87" s="9">
        <v>0</v>
      </c>
      <c r="D87" s="122"/>
      <c r="E87" s="122"/>
    </row>
    <row r="88" spans="1:8" x14ac:dyDescent="0.2">
      <c r="A88" s="7">
        <v>1279</v>
      </c>
      <c r="B88" s="5" t="s">
        <v>113</v>
      </c>
      <c r="C88" s="9">
        <v>2927584.04</v>
      </c>
      <c r="D88" s="122"/>
      <c r="E88" s="122"/>
    </row>
    <row r="90" spans="1:8" x14ac:dyDescent="0.2">
      <c r="A90" s="4" t="s">
        <v>38</v>
      </c>
      <c r="B90" s="4"/>
      <c r="C90" s="4"/>
      <c r="D90" s="4"/>
      <c r="E90" s="4"/>
      <c r="F90" s="4"/>
      <c r="G90" s="4"/>
      <c r="H90" s="4"/>
    </row>
    <row r="91" spans="1:8" x14ac:dyDescent="0.2">
      <c r="A91" s="6" t="s">
        <v>20</v>
      </c>
      <c r="B91" s="6" t="s">
        <v>17</v>
      </c>
      <c r="C91" s="6" t="s">
        <v>18</v>
      </c>
      <c r="D91" s="6" t="s">
        <v>114</v>
      </c>
      <c r="E91" s="6"/>
      <c r="F91" s="6"/>
      <c r="G91" s="6"/>
      <c r="H91" s="6"/>
    </row>
    <row r="92" spans="1:8" x14ac:dyDescent="0.2">
      <c r="A92" s="7">
        <v>1160</v>
      </c>
      <c r="B92" s="5" t="s">
        <v>115</v>
      </c>
      <c r="C92" s="9">
        <f>SUM(C93:C94)</f>
        <v>0</v>
      </c>
    </row>
    <row r="93" spans="1:8" x14ac:dyDescent="0.2">
      <c r="A93" s="7">
        <v>1161</v>
      </c>
      <c r="B93" s="5" t="s">
        <v>116</v>
      </c>
      <c r="C93" s="9">
        <v>0</v>
      </c>
    </row>
    <row r="94" spans="1:8" x14ac:dyDescent="0.2">
      <c r="A94" s="7">
        <v>1162</v>
      </c>
      <c r="B94" s="5" t="s">
        <v>117</v>
      </c>
      <c r="C94" s="9">
        <v>0</v>
      </c>
    </row>
    <row r="96" spans="1:8" x14ac:dyDescent="0.2">
      <c r="A96" s="4" t="s">
        <v>487</v>
      </c>
      <c r="B96" s="4"/>
      <c r="C96" s="4"/>
      <c r="D96" s="4"/>
      <c r="E96" s="4"/>
      <c r="F96" s="4"/>
      <c r="G96" s="4"/>
      <c r="H96" s="4"/>
    </row>
    <row r="97" spans="1:8" x14ac:dyDescent="0.2">
      <c r="A97" s="6" t="s">
        <v>20</v>
      </c>
      <c r="B97" s="6" t="s">
        <v>17</v>
      </c>
      <c r="C97" s="6" t="s">
        <v>18</v>
      </c>
      <c r="D97" s="6" t="s">
        <v>61</v>
      </c>
      <c r="E97" s="6"/>
      <c r="F97" s="6"/>
      <c r="G97" s="6"/>
      <c r="H97" s="6"/>
    </row>
    <row r="98" spans="1:8" x14ac:dyDescent="0.2">
      <c r="A98" s="7">
        <v>1190</v>
      </c>
      <c r="B98" s="5" t="s">
        <v>421</v>
      </c>
      <c r="C98" s="9">
        <f>SUM(C99:C102)</f>
        <v>86519.35</v>
      </c>
    </row>
    <row r="99" spans="1:8" x14ac:dyDescent="0.2">
      <c r="A99" s="7">
        <v>1191</v>
      </c>
      <c r="B99" s="5" t="s">
        <v>417</v>
      </c>
      <c r="C99" s="9">
        <v>86519.35</v>
      </c>
    </row>
    <row r="100" spans="1:8" x14ac:dyDescent="0.2">
      <c r="A100" s="7">
        <v>1192</v>
      </c>
      <c r="B100" s="5" t="s">
        <v>418</v>
      </c>
      <c r="C100" s="9">
        <v>0</v>
      </c>
    </row>
    <row r="101" spans="1:8" x14ac:dyDescent="0.2">
      <c r="A101" s="7">
        <v>1193</v>
      </c>
      <c r="B101" s="5" t="s">
        <v>419</v>
      </c>
      <c r="C101" s="9">
        <v>0</v>
      </c>
    </row>
    <row r="102" spans="1:8" x14ac:dyDescent="0.2">
      <c r="A102" s="7">
        <v>1194</v>
      </c>
      <c r="B102" s="5" t="s">
        <v>420</v>
      </c>
      <c r="C102" s="9">
        <v>0</v>
      </c>
    </row>
    <row r="103" spans="1:8" x14ac:dyDescent="0.2">
      <c r="A103" s="7">
        <v>1290</v>
      </c>
      <c r="B103" s="5" t="s">
        <v>118</v>
      </c>
      <c r="C103" s="9">
        <f>SUM(C104:C106)</f>
        <v>0</v>
      </c>
    </row>
    <row r="104" spans="1:8" x14ac:dyDescent="0.2">
      <c r="A104" s="7">
        <v>1291</v>
      </c>
      <c r="B104" s="5" t="s">
        <v>119</v>
      </c>
      <c r="C104" s="9">
        <v>0</v>
      </c>
    </row>
    <row r="105" spans="1:8" x14ac:dyDescent="0.2">
      <c r="A105" s="7">
        <v>1292</v>
      </c>
      <c r="B105" s="5" t="s">
        <v>120</v>
      </c>
      <c r="C105" s="9">
        <v>0</v>
      </c>
      <c r="D105" s="5">
        <v>12760</v>
      </c>
    </row>
    <row r="106" spans="1:8" x14ac:dyDescent="0.2">
      <c r="A106" s="7">
        <v>1293</v>
      </c>
      <c r="B106" s="5" t="s">
        <v>121</v>
      </c>
      <c r="C106" s="9">
        <v>0</v>
      </c>
      <c r="D106" s="5">
        <v>0</v>
      </c>
    </row>
    <row r="107" spans="1:8" x14ac:dyDescent="0.2">
      <c r="C107" s="5">
        <v>0</v>
      </c>
      <c r="D107" s="5">
        <v>15640644</v>
      </c>
    </row>
    <row r="108" spans="1:8" x14ac:dyDescent="0.2">
      <c r="A108" s="4" t="s">
        <v>39</v>
      </c>
      <c r="B108" s="4"/>
      <c r="C108" s="4">
        <v>0</v>
      </c>
      <c r="D108" s="4">
        <v>14544870.189999999</v>
      </c>
      <c r="E108" s="4"/>
      <c r="F108" s="4"/>
      <c r="G108" s="4"/>
      <c r="H108" s="4"/>
    </row>
    <row r="109" spans="1:8" x14ac:dyDescent="0.2">
      <c r="A109" s="6" t="s">
        <v>20</v>
      </c>
      <c r="B109" s="6" t="s">
        <v>17</v>
      </c>
      <c r="C109" s="6" t="s">
        <v>18</v>
      </c>
      <c r="D109" s="6" t="s">
        <v>57</v>
      </c>
      <c r="E109" s="6" t="s">
        <v>58</v>
      </c>
      <c r="F109" s="6" t="s">
        <v>59</v>
      </c>
      <c r="G109" s="6" t="s">
        <v>122</v>
      </c>
      <c r="H109" s="6" t="s">
        <v>506</v>
      </c>
    </row>
    <row r="110" spans="1:8" x14ac:dyDescent="0.2">
      <c r="A110" s="7">
        <v>2110</v>
      </c>
      <c r="B110" s="5" t="s">
        <v>123</v>
      </c>
      <c r="C110" s="9">
        <f>SUM(C111:C119)</f>
        <v>3773106.42</v>
      </c>
      <c r="D110" s="9">
        <f>SUM(D111:D119)</f>
        <v>3773106.42</v>
      </c>
      <c r="E110" s="9">
        <f>SUM(E111:E119)</f>
        <v>0</v>
      </c>
      <c r="F110" s="9">
        <f>SUM(F111:F119)</f>
        <v>0</v>
      </c>
      <c r="G110" s="9">
        <f>SUM(G111:G119)</f>
        <v>0</v>
      </c>
    </row>
    <row r="111" spans="1:8" x14ac:dyDescent="0.2">
      <c r="A111" s="7">
        <v>2111</v>
      </c>
      <c r="B111" s="5" t="s">
        <v>124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</row>
    <row r="112" spans="1:8" x14ac:dyDescent="0.2">
      <c r="A112" s="7">
        <v>2112</v>
      </c>
      <c r="B112" s="5" t="s">
        <v>125</v>
      </c>
      <c r="C112" s="9">
        <v>-1248051.44</v>
      </c>
      <c r="D112" s="9">
        <f t="shared" ref="D112:D117" si="1">C112</f>
        <v>-1248051.44</v>
      </c>
      <c r="E112" s="9">
        <v>0</v>
      </c>
      <c r="F112" s="9">
        <v>0</v>
      </c>
      <c r="G112" s="9">
        <v>0</v>
      </c>
    </row>
    <row r="113" spans="1:8" x14ac:dyDescent="0.2">
      <c r="A113" s="7">
        <v>2113</v>
      </c>
      <c r="B113" s="5" t="s">
        <v>126</v>
      </c>
      <c r="C113" s="9">
        <v>1469232.74</v>
      </c>
      <c r="D113" s="9">
        <f t="shared" si="1"/>
        <v>1469232.74</v>
      </c>
      <c r="E113" s="9">
        <v>0</v>
      </c>
      <c r="F113" s="9">
        <v>0</v>
      </c>
      <c r="G113" s="9">
        <v>0</v>
      </c>
    </row>
    <row r="114" spans="1:8" x14ac:dyDescent="0.2">
      <c r="A114" s="7">
        <v>2114</v>
      </c>
      <c r="B114" s="5" t="s">
        <v>127</v>
      </c>
      <c r="C114" s="9">
        <v>0</v>
      </c>
      <c r="D114" s="9">
        <f t="shared" si="1"/>
        <v>0</v>
      </c>
      <c r="E114" s="9">
        <v>0</v>
      </c>
      <c r="F114" s="9">
        <v>0</v>
      </c>
      <c r="G114" s="9">
        <v>0</v>
      </c>
    </row>
    <row r="115" spans="1:8" x14ac:dyDescent="0.2">
      <c r="A115" s="7">
        <v>2115</v>
      </c>
      <c r="B115" s="5" t="s">
        <v>128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</row>
    <row r="116" spans="1:8" x14ac:dyDescent="0.2">
      <c r="A116" s="7">
        <v>2116</v>
      </c>
      <c r="B116" s="5" t="s">
        <v>129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</row>
    <row r="117" spans="1:8" x14ac:dyDescent="0.2">
      <c r="A117" s="7">
        <v>2117</v>
      </c>
      <c r="B117" s="5" t="s">
        <v>130</v>
      </c>
      <c r="C117" s="9">
        <v>3551925.12</v>
      </c>
      <c r="D117" s="9">
        <f t="shared" si="1"/>
        <v>3551925.12</v>
      </c>
      <c r="E117" s="9">
        <v>0</v>
      </c>
      <c r="F117" s="9">
        <v>0</v>
      </c>
      <c r="G117" s="9">
        <v>0</v>
      </c>
    </row>
    <row r="118" spans="1:8" x14ac:dyDescent="0.2">
      <c r="A118" s="7">
        <v>2118</v>
      </c>
      <c r="B118" s="5" t="s">
        <v>131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</row>
    <row r="119" spans="1:8" x14ac:dyDescent="0.2">
      <c r="A119" s="7">
        <v>2119</v>
      </c>
      <c r="B119" s="5" t="s">
        <v>132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</row>
    <row r="120" spans="1:8" x14ac:dyDescent="0.2">
      <c r="A120" s="7">
        <v>2120</v>
      </c>
      <c r="B120" s="5" t="s">
        <v>133</v>
      </c>
      <c r="C120" s="9">
        <v>0</v>
      </c>
      <c r="D120" s="9">
        <v>0</v>
      </c>
      <c r="E120" s="9">
        <f t="shared" ref="E120:G120" si="2">SUM(E121:E123)</f>
        <v>0</v>
      </c>
      <c r="F120" s="9">
        <f t="shared" si="2"/>
        <v>0</v>
      </c>
      <c r="G120" s="9">
        <f t="shared" si="2"/>
        <v>0</v>
      </c>
    </row>
    <row r="121" spans="1:8" x14ac:dyDescent="0.2">
      <c r="A121" s="7">
        <v>2121</v>
      </c>
      <c r="B121" s="5" t="s">
        <v>134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</row>
    <row r="122" spans="1:8" x14ac:dyDescent="0.2">
      <c r="A122" s="7">
        <v>2122</v>
      </c>
      <c r="B122" s="5" t="s">
        <v>135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</row>
    <row r="123" spans="1:8" x14ac:dyDescent="0.2">
      <c r="A123" s="7">
        <v>2129</v>
      </c>
      <c r="B123" s="5" t="s">
        <v>136</v>
      </c>
      <c r="C123" s="9">
        <v>0</v>
      </c>
      <c r="D123" s="9">
        <f t="shared" ref="D123" si="3">C123</f>
        <v>0</v>
      </c>
      <c r="E123" s="9">
        <v>0</v>
      </c>
      <c r="F123" s="9">
        <v>0</v>
      </c>
      <c r="G123" s="9">
        <v>0</v>
      </c>
    </row>
    <row r="124" spans="1:8" x14ac:dyDescent="0.2">
      <c r="C124" s="5">
        <v>0</v>
      </c>
      <c r="D124" s="5">
        <v>0</v>
      </c>
    </row>
    <row r="125" spans="1:8" x14ac:dyDescent="0.2">
      <c r="A125" s="4" t="s">
        <v>40</v>
      </c>
      <c r="B125" s="4"/>
      <c r="C125" s="4"/>
      <c r="D125" s="4"/>
      <c r="E125" s="4"/>
      <c r="F125" s="4"/>
      <c r="G125" s="4"/>
      <c r="H125" s="4"/>
    </row>
    <row r="126" spans="1:8" x14ac:dyDescent="0.2">
      <c r="A126" s="6" t="s">
        <v>20</v>
      </c>
      <c r="B126" s="6" t="s">
        <v>17</v>
      </c>
      <c r="C126" s="6">
        <v>0</v>
      </c>
      <c r="D126" s="6">
        <v>0</v>
      </c>
      <c r="E126" s="6" t="s">
        <v>61</v>
      </c>
      <c r="F126" s="6"/>
      <c r="G126" s="6"/>
      <c r="H126" s="6"/>
    </row>
    <row r="127" spans="1:8" x14ac:dyDescent="0.2">
      <c r="A127" s="7">
        <v>2160</v>
      </c>
      <c r="B127" s="5" t="s">
        <v>137</v>
      </c>
      <c r="C127" s="9">
        <f>SUM(C128:C133)</f>
        <v>0</v>
      </c>
    </row>
    <row r="128" spans="1:8" x14ac:dyDescent="0.2">
      <c r="A128" s="7">
        <v>2161</v>
      </c>
      <c r="B128" s="5" t="s">
        <v>138</v>
      </c>
      <c r="C128" s="9">
        <v>0</v>
      </c>
      <c r="D128" s="5">
        <v>0</v>
      </c>
    </row>
    <row r="129" spans="1:8" x14ac:dyDescent="0.2">
      <c r="A129" s="7">
        <v>2162</v>
      </c>
      <c r="B129" s="5" t="s">
        <v>139</v>
      </c>
      <c r="C129" s="9">
        <v>0</v>
      </c>
      <c r="D129" s="5">
        <v>0</v>
      </c>
    </row>
    <row r="130" spans="1:8" x14ac:dyDescent="0.2">
      <c r="A130" s="7">
        <v>2163</v>
      </c>
      <c r="B130" s="5" t="s">
        <v>140</v>
      </c>
      <c r="C130" s="9">
        <v>0</v>
      </c>
      <c r="D130" s="5">
        <v>0</v>
      </c>
    </row>
    <row r="131" spans="1:8" x14ac:dyDescent="0.2">
      <c r="A131" s="7">
        <v>2164</v>
      </c>
      <c r="B131" s="5" t="s">
        <v>141</v>
      </c>
      <c r="C131" s="9">
        <v>0</v>
      </c>
      <c r="D131" s="5">
        <v>0</v>
      </c>
    </row>
    <row r="132" spans="1:8" x14ac:dyDescent="0.2">
      <c r="A132" s="7">
        <v>2165</v>
      </c>
      <c r="B132" s="5" t="s">
        <v>142</v>
      </c>
      <c r="C132" s="9">
        <v>0</v>
      </c>
      <c r="D132" s="5">
        <v>0</v>
      </c>
    </row>
    <row r="133" spans="1:8" x14ac:dyDescent="0.2">
      <c r="A133" s="7">
        <v>2166</v>
      </c>
      <c r="B133" s="5" t="s">
        <v>143</v>
      </c>
      <c r="C133" s="9">
        <v>0</v>
      </c>
      <c r="D133" s="5">
        <v>0</v>
      </c>
    </row>
    <row r="134" spans="1:8" x14ac:dyDescent="0.2">
      <c r="A134" s="7">
        <v>2250</v>
      </c>
      <c r="B134" s="5" t="s">
        <v>144</v>
      </c>
      <c r="C134" s="9">
        <v>46.32</v>
      </c>
      <c r="D134" s="5">
        <v>51.45</v>
      </c>
    </row>
    <row r="135" spans="1:8" x14ac:dyDescent="0.2">
      <c r="A135" s="7">
        <v>2251</v>
      </c>
      <c r="B135" s="5" t="s">
        <v>145</v>
      </c>
      <c r="C135" s="9">
        <v>0</v>
      </c>
    </row>
    <row r="136" spans="1:8" x14ac:dyDescent="0.2">
      <c r="A136" s="7">
        <v>2252</v>
      </c>
      <c r="B136" s="5" t="s">
        <v>146</v>
      </c>
      <c r="C136" s="9">
        <v>0</v>
      </c>
      <c r="D136" s="5">
        <v>0</v>
      </c>
    </row>
    <row r="137" spans="1:8" x14ac:dyDescent="0.2">
      <c r="A137" s="7">
        <v>2253</v>
      </c>
      <c r="B137" s="5" t="s">
        <v>147</v>
      </c>
      <c r="C137" s="9">
        <v>0</v>
      </c>
      <c r="D137" s="5">
        <v>0</v>
      </c>
    </row>
    <row r="138" spans="1:8" x14ac:dyDescent="0.2">
      <c r="A138" s="7">
        <v>2254</v>
      </c>
      <c r="B138" s="5" t="s">
        <v>148</v>
      </c>
      <c r="C138" s="9">
        <v>0</v>
      </c>
      <c r="D138" s="5">
        <v>0</v>
      </c>
    </row>
    <row r="139" spans="1:8" x14ac:dyDescent="0.2">
      <c r="A139" s="7">
        <v>2255</v>
      </c>
      <c r="B139" s="5" t="s">
        <v>149</v>
      </c>
      <c r="C139" s="9">
        <v>0</v>
      </c>
      <c r="D139" s="5">
        <v>0</v>
      </c>
    </row>
    <row r="140" spans="1:8" x14ac:dyDescent="0.2">
      <c r="A140" s="7">
        <v>2256</v>
      </c>
      <c r="B140" s="5" t="s">
        <v>150</v>
      </c>
      <c r="C140" s="9">
        <v>0</v>
      </c>
      <c r="D140" s="5">
        <v>0</v>
      </c>
    </row>
    <row r="141" spans="1:8" x14ac:dyDescent="0.2">
      <c r="C141" s="5">
        <v>0</v>
      </c>
      <c r="D141" s="5">
        <v>0</v>
      </c>
    </row>
    <row r="142" spans="1:8" x14ac:dyDescent="0.2">
      <c r="A142" s="4" t="s">
        <v>488</v>
      </c>
      <c r="B142" s="4"/>
      <c r="C142" s="4">
        <v>0</v>
      </c>
      <c r="D142" s="4">
        <v>0</v>
      </c>
      <c r="E142" s="4"/>
      <c r="F142" s="4"/>
      <c r="G142" s="4"/>
      <c r="H142" s="4"/>
    </row>
    <row r="143" spans="1:8" x14ac:dyDescent="0.2">
      <c r="A143" s="8" t="s">
        <v>20</v>
      </c>
      <c r="B143" s="8" t="s">
        <v>17</v>
      </c>
      <c r="C143" s="8">
        <v>0</v>
      </c>
      <c r="D143" s="8">
        <v>0</v>
      </c>
      <c r="E143" s="8" t="s">
        <v>61</v>
      </c>
      <c r="F143" s="8"/>
      <c r="G143" s="8"/>
      <c r="H143" s="8"/>
    </row>
    <row r="144" spans="1:8" x14ac:dyDescent="0.2">
      <c r="A144" s="7">
        <v>2150</v>
      </c>
      <c r="B144" s="5" t="s">
        <v>489</v>
      </c>
      <c r="C144" s="9">
        <v>0</v>
      </c>
      <c r="D144" s="5">
        <v>0</v>
      </c>
    </row>
    <row r="145" spans="1:5" x14ac:dyDescent="0.2">
      <c r="A145" s="7">
        <v>2151</v>
      </c>
      <c r="B145" s="5" t="s">
        <v>490</v>
      </c>
      <c r="C145" s="9">
        <v>0</v>
      </c>
    </row>
    <row r="146" spans="1:5" x14ac:dyDescent="0.2">
      <c r="A146" s="7">
        <v>2152</v>
      </c>
      <c r="B146" s="5" t="s">
        <v>491</v>
      </c>
      <c r="C146" s="9">
        <v>0</v>
      </c>
    </row>
    <row r="147" spans="1:5" x14ac:dyDescent="0.2">
      <c r="A147" s="7">
        <v>2159</v>
      </c>
      <c r="B147" s="5" t="s">
        <v>151</v>
      </c>
      <c r="C147" s="9">
        <v>0</v>
      </c>
    </row>
    <row r="148" spans="1:5" x14ac:dyDescent="0.2">
      <c r="A148" s="7">
        <v>2240</v>
      </c>
      <c r="B148" s="5" t="s">
        <v>153</v>
      </c>
      <c r="C148" s="9">
        <f>SUM(C149:C151)</f>
        <v>0</v>
      </c>
    </row>
    <row r="149" spans="1:5" x14ac:dyDescent="0.2">
      <c r="A149" s="7">
        <v>2241</v>
      </c>
      <c r="B149" s="5" t="s">
        <v>154</v>
      </c>
      <c r="C149" s="9">
        <v>0</v>
      </c>
    </row>
    <row r="150" spans="1:5" x14ac:dyDescent="0.2">
      <c r="A150" s="7">
        <v>2242</v>
      </c>
      <c r="B150" s="5" t="s">
        <v>155</v>
      </c>
      <c r="C150" s="9">
        <v>0</v>
      </c>
    </row>
    <row r="151" spans="1:5" x14ac:dyDescent="0.2">
      <c r="A151" s="7">
        <v>2249</v>
      </c>
      <c r="B151" s="5" t="s">
        <v>156</v>
      </c>
      <c r="C151" s="9">
        <v>0</v>
      </c>
    </row>
    <row r="153" spans="1:5" x14ac:dyDescent="0.2">
      <c r="A153" s="105" t="s">
        <v>492</v>
      </c>
      <c r="B153" s="105"/>
      <c r="C153" s="105"/>
      <c r="D153" s="105"/>
      <c r="E153" s="105"/>
    </row>
    <row r="154" spans="1:5" x14ac:dyDescent="0.2">
      <c r="A154" s="106" t="s">
        <v>20</v>
      </c>
      <c r="B154" s="106" t="s">
        <v>17</v>
      </c>
      <c r="C154" s="106" t="s">
        <v>18</v>
      </c>
      <c r="D154" s="107" t="s">
        <v>21</v>
      </c>
      <c r="E154" s="107" t="s">
        <v>61</v>
      </c>
    </row>
    <row r="155" spans="1:5" x14ac:dyDescent="0.2">
      <c r="A155" s="108">
        <v>2170</v>
      </c>
      <c r="B155" s="109" t="s">
        <v>493</v>
      </c>
      <c r="C155" s="110">
        <f>SUM(C156:C158)</f>
        <v>0</v>
      </c>
      <c r="D155" s="109"/>
      <c r="E155" s="109"/>
    </row>
    <row r="156" spans="1:5" x14ac:dyDescent="0.2">
      <c r="A156" s="108">
        <v>2171</v>
      </c>
      <c r="B156" s="109" t="s">
        <v>494</v>
      </c>
      <c r="C156" s="110">
        <v>0</v>
      </c>
      <c r="D156" s="109"/>
      <c r="E156" s="109"/>
    </row>
    <row r="157" spans="1:5" x14ac:dyDescent="0.2">
      <c r="A157" s="108">
        <v>2172</v>
      </c>
      <c r="B157" s="109" t="s">
        <v>495</v>
      </c>
      <c r="C157" s="110">
        <v>0</v>
      </c>
      <c r="D157" s="109"/>
      <c r="E157" s="109"/>
    </row>
    <row r="158" spans="1:5" x14ac:dyDescent="0.2">
      <c r="A158" s="108">
        <v>2179</v>
      </c>
      <c r="B158" s="109" t="s">
        <v>496</v>
      </c>
      <c r="C158" s="110">
        <v>0</v>
      </c>
      <c r="D158" s="109"/>
      <c r="E158" s="109"/>
    </row>
    <row r="159" spans="1:5" x14ac:dyDescent="0.2">
      <c r="A159" s="108">
        <v>2260</v>
      </c>
      <c r="B159" s="109" t="s">
        <v>497</v>
      </c>
      <c r="C159" s="110">
        <f>SUM(C160:C163)</f>
        <v>999898.5</v>
      </c>
      <c r="D159" s="109"/>
      <c r="E159" s="109"/>
    </row>
    <row r="160" spans="1:5" x14ac:dyDescent="0.2">
      <c r="A160" s="108">
        <v>2261</v>
      </c>
      <c r="B160" s="109" t="s">
        <v>498</v>
      </c>
      <c r="C160" s="110">
        <v>0</v>
      </c>
      <c r="D160" s="109"/>
      <c r="E160" s="109"/>
    </row>
    <row r="161" spans="1:5" x14ac:dyDescent="0.2">
      <c r="A161" s="108">
        <v>2262</v>
      </c>
      <c r="B161" s="109" t="s">
        <v>499</v>
      </c>
      <c r="C161" s="110">
        <v>0</v>
      </c>
      <c r="D161" s="109"/>
      <c r="E161" s="109"/>
    </row>
    <row r="162" spans="1:5" x14ac:dyDescent="0.2">
      <c r="A162" s="108">
        <v>2263</v>
      </c>
      <c r="B162" s="109" t="s">
        <v>500</v>
      </c>
      <c r="C162" s="110">
        <v>999898.5</v>
      </c>
      <c r="D162" s="109"/>
      <c r="E162" s="109"/>
    </row>
    <row r="163" spans="1:5" x14ac:dyDescent="0.2">
      <c r="A163" s="108">
        <v>2269</v>
      </c>
      <c r="B163" s="109" t="s">
        <v>501</v>
      </c>
      <c r="C163" s="110">
        <v>0</v>
      </c>
      <c r="D163" s="109"/>
      <c r="E163" s="109"/>
    </row>
    <row r="164" spans="1:5" x14ac:dyDescent="0.2">
      <c r="A164" s="109"/>
      <c r="B164" s="109"/>
      <c r="C164" s="109"/>
      <c r="D164" s="109"/>
      <c r="E164" s="109"/>
    </row>
    <row r="165" spans="1:5" x14ac:dyDescent="0.2">
      <c r="A165" s="105" t="s">
        <v>502</v>
      </c>
      <c r="B165" s="105"/>
      <c r="C165" s="105"/>
      <c r="D165" s="105"/>
      <c r="E165" s="105"/>
    </row>
    <row r="166" spans="1:5" x14ac:dyDescent="0.2">
      <c r="A166" s="106" t="s">
        <v>20</v>
      </c>
      <c r="B166" s="106" t="s">
        <v>17</v>
      </c>
      <c r="C166" s="106" t="s">
        <v>18</v>
      </c>
      <c r="D166" s="107" t="s">
        <v>21</v>
      </c>
      <c r="E166" s="107" t="s">
        <v>61</v>
      </c>
    </row>
    <row r="167" spans="1:5" x14ac:dyDescent="0.2">
      <c r="A167" s="108">
        <v>2190</v>
      </c>
      <c r="B167" s="109" t="s">
        <v>503</v>
      </c>
      <c r="C167" s="110">
        <f>SUM(C168:C170)</f>
        <v>894227.33</v>
      </c>
      <c r="D167" s="109"/>
      <c r="E167" s="109"/>
    </row>
    <row r="168" spans="1:5" x14ac:dyDescent="0.2">
      <c r="A168" s="108">
        <v>2191</v>
      </c>
      <c r="B168" s="109" t="s">
        <v>504</v>
      </c>
      <c r="C168" s="110">
        <v>76336</v>
      </c>
      <c r="D168" s="109"/>
      <c r="E168" s="109"/>
    </row>
    <row r="169" spans="1:5" x14ac:dyDescent="0.2">
      <c r="A169" s="108">
        <v>2192</v>
      </c>
      <c r="B169" s="109" t="s">
        <v>505</v>
      </c>
      <c r="C169" s="110">
        <v>0</v>
      </c>
      <c r="D169" s="109"/>
      <c r="E169" s="109"/>
    </row>
    <row r="170" spans="1:5" x14ac:dyDescent="0.2">
      <c r="A170" s="108">
        <v>2199</v>
      </c>
      <c r="B170" s="109" t="s">
        <v>152</v>
      </c>
      <c r="C170" s="110">
        <v>817891.33</v>
      </c>
      <c r="D170" s="109"/>
      <c r="E170" s="109"/>
    </row>
    <row r="171" spans="1:5" x14ac:dyDescent="0.2">
      <c r="A171" s="109"/>
      <c r="B171" s="109"/>
      <c r="C171" s="109"/>
      <c r="D171" s="109"/>
      <c r="E171" s="109"/>
    </row>
    <row r="172" spans="1:5" x14ac:dyDescent="0.2">
      <c r="A172" s="109"/>
      <c r="B172" s="109"/>
      <c r="C172" s="109"/>
      <c r="D172" s="109"/>
      <c r="E172" s="109"/>
    </row>
    <row r="173" spans="1:5" x14ac:dyDescent="0.2">
      <c r="A173" s="109"/>
      <c r="B173" s="109" t="s">
        <v>442</v>
      </c>
      <c r="C173" s="109"/>
      <c r="D173" s="109"/>
      <c r="E173" s="10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7" sqref="A7:E28"/>
    </sheetView>
  </sheetViews>
  <sheetFormatPr baseColWidth="10" defaultColWidth="9.140625" defaultRowHeight="11.25" x14ac:dyDescent="0.2"/>
  <cols>
    <col min="1" max="1" width="10" style="14" customWidth="1"/>
    <col min="2" max="2" width="48.140625" style="14" customWidth="1"/>
    <col min="3" max="3" width="22.85546875" style="14" customWidth="1"/>
    <col min="4" max="5" width="16.7109375" style="14" customWidth="1"/>
    <col min="6" max="16384" width="9.140625" style="14"/>
  </cols>
  <sheetData>
    <row r="1" spans="1:5" ht="18.95" customHeight="1" x14ac:dyDescent="0.2">
      <c r="A1" s="163" t="s">
        <v>515</v>
      </c>
      <c r="B1" s="163"/>
      <c r="C1" s="163"/>
      <c r="D1" s="12" t="s">
        <v>423</v>
      </c>
      <c r="E1" s="13">
        <v>2024</v>
      </c>
    </row>
    <row r="2" spans="1:5" ht="18.95" customHeight="1" x14ac:dyDescent="0.2">
      <c r="A2" s="163" t="s">
        <v>429</v>
      </c>
      <c r="B2" s="163"/>
      <c r="C2" s="163"/>
      <c r="D2" s="12" t="s">
        <v>424</v>
      </c>
      <c r="E2" s="13" t="s">
        <v>426</v>
      </c>
    </row>
    <row r="3" spans="1:5" ht="18.95" customHeight="1" x14ac:dyDescent="0.2">
      <c r="A3" s="163" t="s">
        <v>516</v>
      </c>
      <c r="B3" s="163"/>
      <c r="C3" s="163"/>
      <c r="D3" s="12" t="s">
        <v>425</v>
      </c>
      <c r="E3" s="13">
        <v>3</v>
      </c>
    </row>
    <row r="4" spans="1:5" ht="18.95" customHeight="1" x14ac:dyDescent="0.2">
      <c r="A4" s="163" t="s">
        <v>441</v>
      </c>
      <c r="B4" s="163"/>
      <c r="C4" s="163"/>
      <c r="D4" s="12"/>
      <c r="E4" s="13"/>
    </row>
    <row r="5" spans="1:5" x14ac:dyDescent="0.2">
      <c r="A5" s="15" t="s">
        <v>50</v>
      </c>
      <c r="B5" s="16"/>
      <c r="C5" s="16"/>
      <c r="D5" s="16"/>
      <c r="E5" s="16"/>
    </row>
    <row r="7" spans="1:5" x14ac:dyDescent="0.2">
      <c r="A7" s="16" t="s">
        <v>41</v>
      </c>
      <c r="B7" s="16"/>
      <c r="C7" s="16"/>
      <c r="D7" s="16"/>
      <c r="E7" s="16"/>
    </row>
    <row r="8" spans="1:5" x14ac:dyDescent="0.2">
      <c r="A8" s="17" t="s">
        <v>20</v>
      </c>
      <c r="B8" s="17" t="s">
        <v>17</v>
      </c>
      <c r="C8" s="17" t="s">
        <v>18</v>
      </c>
      <c r="D8" s="17" t="s">
        <v>19</v>
      </c>
      <c r="E8" s="17" t="s">
        <v>21</v>
      </c>
    </row>
    <row r="9" spans="1:5" x14ac:dyDescent="0.2">
      <c r="A9" s="18">
        <v>3110</v>
      </c>
      <c r="B9" s="14" t="s">
        <v>187</v>
      </c>
      <c r="C9" s="19">
        <v>349564987.38</v>
      </c>
    </row>
    <row r="10" spans="1:5" x14ac:dyDescent="0.2">
      <c r="A10" s="18">
        <v>3120</v>
      </c>
      <c r="B10" s="14" t="s">
        <v>318</v>
      </c>
      <c r="C10" s="19">
        <v>22858414.199999999</v>
      </c>
    </row>
    <row r="11" spans="1:5" x14ac:dyDescent="0.2">
      <c r="A11" s="18">
        <v>3130</v>
      </c>
      <c r="B11" s="14" t="s">
        <v>319</v>
      </c>
      <c r="C11" s="19">
        <v>0</v>
      </c>
    </row>
    <row r="13" spans="1:5" x14ac:dyDescent="0.2">
      <c r="A13" s="16" t="s">
        <v>42</v>
      </c>
      <c r="B13" s="16"/>
      <c r="C13" s="16"/>
      <c r="D13" s="16"/>
      <c r="E13" s="16"/>
    </row>
    <row r="14" spans="1:5" x14ac:dyDescent="0.2">
      <c r="A14" s="17" t="s">
        <v>20</v>
      </c>
      <c r="B14" s="17" t="s">
        <v>17</v>
      </c>
      <c r="C14" s="17" t="s">
        <v>18</v>
      </c>
      <c r="D14" s="17" t="s">
        <v>320</v>
      </c>
      <c r="E14" s="17"/>
    </row>
    <row r="15" spans="1:5" x14ac:dyDescent="0.2">
      <c r="A15" s="18">
        <v>3210</v>
      </c>
      <c r="B15" s="14" t="s">
        <v>321</v>
      </c>
      <c r="C15" s="19">
        <v>53968678.880000003</v>
      </c>
    </row>
    <row r="16" spans="1:5" x14ac:dyDescent="0.2">
      <c r="A16" s="18">
        <v>3220</v>
      </c>
      <c r="B16" s="14" t="s">
        <v>322</v>
      </c>
      <c r="C16" s="19">
        <v>-55129292.969999999</v>
      </c>
    </row>
    <row r="17" spans="1:3" x14ac:dyDescent="0.2">
      <c r="A17" s="18">
        <v>3230</v>
      </c>
      <c r="B17" s="14" t="s">
        <v>323</v>
      </c>
      <c r="C17" s="19">
        <f>SUM(C18:C21)</f>
        <v>0</v>
      </c>
    </row>
    <row r="18" spans="1:3" x14ac:dyDescent="0.2">
      <c r="A18" s="18">
        <v>3231</v>
      </c>
      <c r="B18" s="14" t="s">
        <v>324</v>
      </c>
      <c r="C18" s="19">
        <v>0</v>
      </c>
    </row>
    <row r="19" spans="1:3" x14ac:dyDescent="0.2">
      <c r="A19" s="18">
        <v>3232</v>
      </c>
      <c r="B19" s="14" t="s">
        <v>325</v>
      </c>
      <c r="C19" s="19">
        <v>0</v>
      </c>
    </row>
    <row r="20" spans="1:3" x14ac:dyDescent="0.2">
      <c r="A20" s="18">
        <v>3233</v>
      </c>
      <c r="B20" s="14" t="s">
        <v>326</v>
      </c>
      <c r="C20" s="19">
        <v>0</v>
      </c>
    </row>
    <row r="21" spans="1:3" x14ac:dyDescent="0.2">
      <c r="A21" s="18">
        <v>3239</v>
      </c>
      <c r="B21" s="14" t="s">
        <v>327</v>
      </c>
      <c r="C21" s="19">
        <v>0</v>
      </c>
    </row>
    <row r="22" spans="1:3" x14ac:dyDescent="0.2">
      <c r="A22" s="18">
        <v>3240</v>
      </c>
      <c r="B22" s="14" t="s">
        <v>328</v>
      </c>
      <c r="C22" s="19">
        <f>SUM(C23:C25)</f>
        <v>0</v>
      </c>
    </row>
    <row r="23" spans="1:3" x14ac:dyDescent="0.2">
      <c r="A23" s="18">
        <v>3241</v>
      </c>
      <c r="B23" s="14" t="s">
        <v>329</v>
      </c>
      <c r="C23" s="19">
        <v>0</v>
      </c>
    </row>
    <row r="24" spans="1:3" x14ac:dyDescent="0.2">
      <c r="A24" s="18">
        <v>3242</v>
      </c>
      <c r="B24" s="14" t="s">
        <v>330</v>
      </c>
      <c r="C24" s="19">
        <v>0</v>
      </c>
    </row>
    <row r="25" spans="1:3" x14ac:dyDescent="0.2">
      <c r="A25" s="18">
        <v>3243</v>
      </c>
      <c r="B25" s="14" t="s">
        <v>331</v>
      </c>
      <c r="C25" s="19">
        <v>0</v>
      </c>
    </row>
    <row r="26" spans="1:3" x14ac:dyDescent="0.2">
      <c r="A26" s="18">
        <v>3250</v>
      </c>
      <c r="B26" s="14" t="s">
        <v>332</v>
      </c>
      <c r="C26" s="19">
        <f>SUM(C27:C28)</f>
        <v>0</v>
      </c>
    </row>
    <row r="27" spans="1:3" x14ac:dyDescent="0.2">
      <c r="A27" s="18">
        <v>3251</v>
      </c>
      <c r="B27" s="14" t="s">
        <v>333</v>
      </c>
      <c r="C27" s="19">
        <v>0</v>
      </c>
    </row>
    <row r="28" spans="1:3" x14ac:dyDescent="0.2">
      <c r="A28" s="18">
        <v>3252</v>
      </c>
      <c r="B28" s="14" t="s">
        <v>334</v>
      </c>
      <c r="C28" s="19">
        <v>0</v>
      </c>
    </row>
    <row r="30" spans="1:3" x14ac:dyDescent="0.2">
      <c r="B30" s="14" t="s">
        <v>442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="75" zoomScaleNormal="75" workbookViewId="0">
      <selection sqref="A1:C1"/>
    </sheetView>
  </sheetViews>
  <sheetFormatPr baseColWidth="10" defaultColWidth="9.140625" defaultRowHeight="11.25" x14ac:dyDescent="0.2"/>
  <cols>
    <col min="1" max="1" width="10" style="14" customWidth="1"/>
    <col min="2" max="2" width="63.42578125" style="14" bestFit="1" customWidth="1"/>
    <col min="3" max="3" width="15.28515625" style="14" bestFit="1" customWidth="1"/>
    <col min="4" max="4" width="16.42578125" style="14" bestFit="1" customWidth="1"/>
    <col min="5" max="5" width="19.140625" style="14" customWidth="1"/>
    <col min="6" max="16384" width="9.140625" style="14"/>
  </cols>
  <sheetData>
    <row r="1" spans="1:5" s="20" customFormat="1" ht="18.95" customHeight="1" x14ac:dyDescent="0.25">
      <c r="A1" s="163" t="s">
        <v>515</v>
      </c>
      <c r="B1" s="163"/>
      <c r="C1" s="163"/>
      <c r="D1" s="12" t="s">
        <v>423</v>
      </c>
      <c r="E1" s="13">
        <v>2024</v>
      </c>
    </row>
    <row r="2" spans="1:5" s="20" customFormat="1" ht="18.95" customHeight="1" x14ac:dyDescent="0.25">
      <c r="A2" s="163" t="s">
        <v>430</v>
      </c>
      <c r="B2" s="163"/>
      <c r="C2" s="163"/>
      <c r="D2" s="12" t="s">
        <v>424</v>
      </c>
      <c r="E2" s="13" t="s">
        <v>426</v>
      </c>
    </row>
    <row r="3" spans="1:5" s="20" customFormat="1" ht="18.95" customHeight="1" x14ac:dyDescent="0.25">
      <c r="A3" s="163" t="s">
        <v>516</v>
      </c>
      <c r="B3" s="163"/>
      <c r="C3" s="163"/>
      <c r="D3" s="12" t="s">
        <v>425</v>
      </c>
      <c r="E3" s="13">
        <v>3</v>
      </c>
    </row>
    <row r="4" spans="1:5" s="20" customFormat="1" ht="18.95" customHeight="1" x14ac:dyDescent="0.25">
      <c r="A4" s="163" t="s">
        <v>441</v>
      </c>
      <c r="B4" s="163"/>
      <c r="C4" s="163"/>
      <c r="D4" s="12"/>
      <c r="E4" s="13"/>
    </row>
    <row r="5" spans="1:5" x14ac:dyDescent="0.2">
      <c r="A5" s="15" t="s">
        <v>50</v>
      </c>
      <c r="B5" s="16"/>
      <c r="C5" s="16"/>
      <c r="D5" s="16"/>
      <c r="E5" s="16"/>
    </row>
    <row r="7" spans="1:5" x14ac:dyDescent="0.2">
      <c r="A7" s="16" t="s">
        <v>507</v>
      </c>
      <c r="B7" s="16"/>
      <c r="C7" s="16"/>
      <c r="D7" s="16"/>
      <c r="E7" s="130"/>
    </row>
    <row r="8" spans="1:5" x14ac:dyDescent="0.2">
      <c r="A8" s="17" t="s">
        <v>20</v>
      </c>
      <c r="B8" s="17" t="s">
        <v>17</v>
      </c>
      <c r="C8" s="72">
        <v>2024</v>
      </c>
      <c r="D8" s="72">
        <v>2023</v>
      </c>
      <c r="E8" s="131"/>
    </row>
    <row r="9" spans="1:5" x14ac:dyDescent="0.2">
      <c r="A9" s="18">
        <v>1111</v>
      </c>
      <c r="B9" s="14" t="s">
        <v>335</v>
      </c>
      <c r="C9" s="19">
        <v>0</v>
      </c>
      <c r="D9" s="19">
        <v>0</v>
      </c>
    </row>
    <row r="10" spans="1:5" x14ac:dyDescent="0.2">
      <c r="A10" s="18">
        <v>1112</v>
      </c>
      <c r="B10" s="14" t="s">
        <v>336</v>
      </c>
      <c r="C10" s="19">
        <v>64868152.420000002</v>
      </c>
      <c r="D10" s="19">
        <v>55194661.18</v>
      </c>
    </row>
    <row r="11" spans="1:5" x14ac:dyDescent="0.2">
      <c r="A11" s="18">
        <v>1113</v>
      </c>
      <c r="B11" s="14" t="s">
        <v>337</v>
      </c>
      <c r="C11" s="19">
        <v>0</v>
      </c>
      <c r="D11" s="19">
        <v>0</v>
      </c>
    </row>
    <row r="12" spans="1:5" x14ac:dyDescent="0.2">
      <c r="A12" s="18">
        <v>1114</v>
      </c>
      <c r="B12" s="14" t="s">
        <v>51</v>
      </c>
      <c r="C12" s="19">
        <v>1547655.27</v>
      </c>
      <c r="D12" s="19">
        <v>1429698.07</v>
      </c>
    </row>
    <row r="13" spans="1:5" x14ac:dyDescent="0.2">
      <c r="A13" s="18">
        <v>1115</v>
      </c>
      <c r="B13" s="14" t="s">
        <v>52</v>
      </c>
      <c r="C13" s="19">
        <v>0</v>
      </c>
      <c r="D13" s="19">
        <v>0</v>
      </c>
    </row>
    <row r="14" spans="1:5" x14ac:dyDescent="0.2">
      <c r="A14" s="18">
        <v>1116</v>
      </c>
      <c r="B14" s="14" t="s">
        <v>338</v>
      </c>
      <c r="C14" s="19">
        <v>0</v>
      </c>
      <c r="D14" s="19">
        <v>0</v>
      </c>
    </row>
    <row r="15" spans="1:5" x14ac:dyDescent="0.2">
      <c r="A15" s="18">
        <v>1119</v>
      </c>
      <c r="B15" s="14" t="s">
        <v>339</v>
      </c>
      <c r="C15" s="19">
        <v>0</v>
      </c>
      <c r="D15" s="19">
        <v>0</v>
      </c>
    </row>
    <row r="16" spans="1:5" x14ac:dyDescent="0.2">
      <c r="A16" s="25">
        <v>1110</v>
      </c>
      <c r="B16" s="26" t="s">
        <v>443</v>
      </c>
      <c r="C16" s="73">
        <f>SUM(C9:C15)</f>
        <v>66415807.690000005</v>
      </c>
      <c r="D16" s="73">
        <f>SUM(D9:D15)</f>
        <v>56624359.25</v>
      </c>
    </row>
    <row r="19" spans="1:4" x14ac:dyDescent="0.2">
      <c r="A19" s="16" t="s">
        <v>508</v>
      </c>
      <c r="B19" s="16"/>
      <c r="C19" s="16"/>
      <c r="D19" s="16"/>
    </row>
    <row r="20" spans="1:4" x14ac:dyDescent="0.2">
      <c r="A20" s="17" t="s">
        <v>20</v>
      </c>
      <c r="B20" s="17" t="s">
        <v>17</v>
      </c>
      <c r="C20" s="72">
        <v>2024</v>
      </c>
      <c r="D20" s="72">
        <v>2023</v>
      </c>
    </row>
    <row r="21" spans="1:4" x14ac:dyDescent="0.2">
      <c r="A21" s="25">
        <v>1230</v>
      </c>
      <c r="B21" s="26" t="s">
        <v>83</v>
      </c>
      <c r="C21" s="73">
        <f>SUM(C22:C28)</f>
        <v>6456106.9700000007</v>
      </c>
      <c r="D21" s="73">
        <f>SUM(D22:D28)</f>
        <v>2491319.7000000002</v>
      </c>
    </row>
    <row r="22" spans="1:4" x14ac:dyDescent="0.2">
      <c r="A22" s="18">
        <v>1231</v>
      </c>
      <c r="B22" s="14" t="s">
        <v>84</v>
      </c>
      <c r="C22" s="19">
        <v>0</v>
      </c>
      <c r="D22" s="19">
        <v>0</v>
      </c>
    </row>
    <row r="23" spans="1:4" x14ac:dyDescent="0.2">
      <c r="A23" s="18">
        <v>1232</v>
      </c>
      <c r="B23" s="14" t="s">
        <v>85</v>
      </c>
      <c r="C23" s="19">
        <v>0</v>
      </c>
      <c r="D23" s="19">
        <v>0</v>
      </c>
    </row>
    <row r="24" spans="1:4" x14ac:dyDescent="0.2">
      <c r="A24" s="18">
        <v>1233</v>
      </c>
      <c r="B24" s="14" t="s">
        <v>86</v>
      </c>
      <c r="C24" s="19">
        <v>0</v>
      </c>
      <c r="D24" s="19">
        <v>0</v>
      </c>
    </row>
    <row r="25" spans="1:4" x14ac:dyDescent="0.2">
      <c r="A25" s="18">
        <v>1234</v>
      </c>
      <c r="B25" s="14" t="s">
        <v>87</v>
      </c>
      <c r="C25" s="19">
        <v>0</v>
      </c>
      <c r="D25" s="19">
        <v>0</v>
      </c>
    </row>
    <row r="26" spans="1:4" x14ac:dyDescent="0.2">
      <c r="A26" s="18">
        <v>1235</v>
      </c>
      <c r="B26" s="14" t="s">
        <v>88</v>
      </c>
      <c r="C26" s="19">
        <v>1947019.31</v>
      </c>
      <c r="D26" s="19">
        <v>2491319.7000000002</v>
      </c>
    </row>
    <row r="27" spans="1:4" x14ac:dyDescent="0.2">
      <c r="A27" s="18">
        <v>1236</v>
      </c>
      <c r="B27" s="14" t="s">
        <v>89</v>
      </c>
      <c r="C27" s="19">
        <v>4509087.66</v>
      </c>
      <c r="D27" s="19">
        <v>0</v>
      </c>
    </row>
    <row r="28" spans="1:4" x14ac:dyDescent="0.2">
      <c r="A28" s="18">
        <v>1239</v>
      </c>
      <c r="B28" s="14" t="s">
        <v>90</v>
      </c>
      <c r="C28" s="19">
        <v>0</v>
      </c>
      <c r="D28" s="19">
        <v>0</v>
      </c>
    </row>
    <row r="29" spans="1:4" x14ac:dyDescent="0.2">
      <c r="A29" s="25">
        <v>1240</v>
      </c>
      <c r="B29" s="26" t="s">
        <v>91</v>
      </c>
      <c r="C29" s="73">
        <f>SUM(C30:C37)</f>
        <v>11927354.159999998</v>
      </c>
      <c r="D29" s="73">
        <f>SUM(D30:D37)</f>
        <v>1539356.85</v>
      </c>
    </row>
    <row r="30" spans="1:4" x14ac:dyDescent="0.2">
      <c r="A30" s="18">
        <v>1241</v>
      </c>
      <c r="B30" s="14" t="s">
        <v>92</v>
      </c>
      <c r="C30" s="19">
        <v>10583912.619999999</v>
      </c>
      <c r="D30" s="19">
        <v>705680.66</v>
      </c>
    </row>
    <row r="31" spans="1:4" x14ac:dyDescent="0.2">
      <c r="A31" s="18">
        <v>1242</v>
      </c>
      <c r="B31" s="14" t="s">
        <v>93</v>
      </c>
      <c r="C31" s="19">
        <v>88776.84</v>
      </c>
      <c r="D31" s="19">
        <v>0</v>
      </c>
    </row>
    <row r="32" spans="1:4" x14ac:dyDescent="0.2">
      <c r="A32" s="18">
        <v>1243</v>
      </c>
      <c r="B32" s="14" t="s">
        <v>94</v>
      </c>
      <c r="C32" s="19">
        <v>110532.52</v>
      </c>
      <c r="D32" s="19">
        <v>0</v>
      </c>
    </row>
    <row r="33" spans="1:5" x14ac:dyDescent="0.2">
      <c r="A33" s="18">
        <v>1244</v>
      </c>
      <c r="B33" s="14" t="s">
        <v>95</v>
      </c>
      <c r="C33" s="19">
        <v>0</v>
      </c>
      <c r="D33" s="19">
        <v>0</v>
      </c>
    </row>
    <row r="34" spans="1:5" x14ac:dyDescent="0.2">
      <c r="A34" s="18">
        <v>1245</v>
      </c>
      <c r="B34" s="14" t="s">
        <v>96</v>
      </c>
      <c r="C34" s="19">
        <v>0</v>
      </c>
      <c r="D34" s="19">
        <v>0</v>
      </c>
    </row>
    <row r="35" spans="1:5" x14ac:dyDescent="0.2">
      <c r="A35" s="18">
        <v>1246</v>
      </c>
      <c r="B35" s="14" t="s">
        <v>97</v>
      </c>
      <c r="C35" s="19">
        <v>1144132.18</v>
      </c>
      <c r="D35" s="19">
        <v>833676.19</v>
      </c>
    </row>
    <row r="36" spans="1:5" x14ac:dyDescent="0.2">
      <c r="A36" s="18">
        <v>1247</v>
      </c>
      <c r="B36" s="14" t="s">
        <v>98</v>
      </c>
      <c r="C36" s="19">
        <v>0</v>
      </c>
      <c r="D36" s="19">
        <v>0</v>
      </c>
    </row>
    <row r="37" spans="1:5" x14ac:dyDescent="0.2">
      <c r="A37" s="18">
        <v>1248</v>
      </c>
      <c r="B37" s="14" t="s">
        <v>99</v>
      </c>
      <c r="C37" s="19">
        <v>0</v>
      </c>
      <c r="D37" s="19">
        <v>0</v>
      </c>
    </row>
    <row r="38" spans="1:5" x14ac:dyDescent="0.2">
      <c r="A38" s="111">
        <v>1250</v>
      </c>
      <c r="B38" s="112" t="s">
        <v>101</v>
      </c>
      <c r="C38" s="113">
        <f>SUM(C39:C43)</f>
        <v>0</v>
      </c>
      <c r="D38" s="113">
        <f>SUM(D39:D43)</f>
        <v>0</v>
      </c>
    </row>
    <row r="39" spans="1:5" x14ac:dyDescent="0.2">
      <c r="A39" s="114">
        <v>1251</v>
      </c>
      <c r="B39" s="115" t="s">
        <v>102</v>
      </c>
      <c r="C39" s="116">
        <v>0</v>
      </c>
      <c r="D39" s="116">
        <v>0</v>
      </c>
    </row>
    <row r="40" spans="1:5" x14ac:dyDescent="0.2">
      <c r="A40" s="114">
        <v>1252</v>
      </c>
      <c r="B40" s="115" t="s">
        <v>103</v>
      </c>
      <c r="C40" s="116">
        <v>0</v>
      </c>
      <c r="D40" s="116">
        <v>0</v>
      </c>
    </row>
    <row r="41" spans="1:5" x14ac:dyDescent="0.2">
      <c r="A41" s="114">
        <v>1253</v>
      </c>
      <c r="B41" s="115" t="s">
        <v>104</v>
      </c>
      <c r="C41" s="116">
        <v>0</v>
      </c>
      <c r="D41" s="116">
        <v>0</v>
      </c>
    </row>
    <row r="42" spans="1:5" x14ac:dyDescent="0.2">
      <c r="A42" s="114">
        <v>1254</v>
      </c>
      <c r="B42" s="115" t="s">
        <v>105</v>
      </c>
      <c r="C42" s="116">
        <v>0</v>
      </c>
      <c r="D42" s="116">
        <v>0</v>
      </c>
    </row>
    <row r="43" spans="1:5" x14ac:dyDescent="0.2">
      <c r="A43" s="114">
        <v>1259</v>
      </c>
      <c r="B43" s="115" t="s">
        <v>106</v>
      </c>
      <c r="C43" s="116">
        <v>0</v>
      </c>
      <c r="D43" s="116">
        <v>0</v>
      </c>
    </row>
    <row r="44" spans="1:5" x14ac:dyDescent="0.2">
      <c r="B44" s="74" t="s">
        <v>444</v>
      </c>
      <c r="C44" s="73">
        <f>C21+C29+C38</f>
        <v>18383461.129999999</v>
      </c>
      <c r="D44" s="73">
        <f>D21+D29+D38</f>
        <v>4030676.5500000003</v>
      </c>
    </row>
    <row r="45" spans="1:5" x14ac:dyDescent="0.2">
      <c r="E45" s="129"/>
    </row>
    <row r="46" spans="1:5" x14ac:dyDescent="0.2">
      <c r="A46" s="16" t="s">
        <v>509</v>
      </c>
      <c r="B46" s="16"/>
      <c r="C46" s="16"/>
      <c r="D46" s="16"/>
      <c r="E46" s="130"/>
    </row>
    <row r="47" spans="1:5" x14ac:dyDescent="0.2">
      <c r="A47" s="17" t="s">
        <v>20</v>
      </c>
      <c r="B47" s="17" t="s">
        <v>17</v>
      </c>
      <c r="C47" s="72">
        <v>2024</v>
      </c>
      <c r="D47" s="72">
        <v>2023</v>
      </c>
      <c r="E47" s="131"/>
    </row>
    <row r="48" spans="1:5" x14ac:dyDescent="0.2">
      <c r="A48" s="25">
        <v>3210</v>
      </c>
      <c r="B48" s="26" t="s">
        <v>445</v>
      </c>
      <c r="C48" s="73">
        <v>53968678.880000003</v>
      </c>
      <c r="D48" s="73">
        <v>-4813391.67</v>
      </c>
      <c r="E48" s="129"/>
    </row>
    <row r="49" spans="1:4" x14ac:dyDescent="0.2">
      <c r="A49" s="18"/>
      <c r="B49" s="74" t="s">
        <v>435</v>
      </c>
      <c r="C49" s="73">
        <f>C54+C66+C94+C97+C50</f>
        <v>0</v>
      </c>
      <c r="D49" s="73">
        <f>D54+D66+D94+D97+D50</f>
        <v>0</v>
      </c>
    </row>
    <row r="50" spans="1:4" x14ac:dyDescent="0.2">
      <c r="A50" s="87">
        <v>5100</v>
      </c>
      <c r="B50" s="88" t="s">
        <v>212</v>
      </c>
      <c r="C50" s="89">
        <f>SUM(C53+C51)</f>
        <v>0</v>
      </c>
      <c r="D50" s="89">
        <f>SUM(D53+D51)</f>
        <v>0</v>
      </c>
    </row>
    <row r="51" spans="1:4" x14ac:dyDescent="0.2">
      <c r="A51" s="119">
        <v>5120</v>
      </c>
      <c r="B51" s="126" t="s">
        <v>79</v>
      </c>
      <c r="C51" s="127">
        <f>C52</f>
        <v>0</v>
      </c>
      <c r="D51" s="127">
        <f>D52</f>
        <v>0</v>
      </c>
    </row>
    <row r="52" spans="1:4" x14ac:dyDescent="0.2">
      <c r="A52" s="108">
        <v>5120</v>
      </c>
      <c r="B52" s="128" t="s">
        <v>79</v>
      </c>
      <c r="C52" s="110">
        <v>0</v>
      </c>
      <c r="D52" s="110">
        <v>0</v>
      </c>
    </row>
    <row r="53" spans="1:4" x14ac:dyDescent="0.2">
      <c r="A53" s="90">
        <v>5130</v>
      </c>
      <c r="B53" s="91" t="s">
        <v>464</v>
      </c>
      <c r="C53" s="92">
        <v>0</v>
      </c>
      <c r="D53" s="92">
        <v>0</v>
      </c>
    </row>
    <row r="54" spans="1:4" x14ac:dyDescent="0.2">
      <c r="A54" s="25">
        <v>5400</v>
      </c>
      <c r="B54" s="26" t="s">
        <v>277</v>
      </c>
      <c r="C54" s="73">
        <f>C55+C57+C59+C61+C63</f>
        <v>0</v>
      </c>
      <c r="D54" s="73">
        <f>D55+D57+D59+D61+D63</f>
        <v>0</v>
      </c>
    </row>
    <row r="55" spans="1:4" x14ac:dyDescent="0.2">
      <c r="A55" s="18">
        <v>5410</v>
      </c>
      <c r="B55" s="14" t="s">
        <v>436</v>
      </c>
      <c r="C55" s="19">
        <f>C56</f>
        <v>0</v>
      </c>
      <c r="D55" s="19">
        <f>D56</f>
        <v>0</v>
      </c>
    </row>
    <row r="56" spans="1:4" x14ac:dyDescent="0.2">
      <c r="A56" s="18">
        <v>5411</v>
      </c>
      <c r="B56" s="14" t="s">
        <v>279</v>
      </c>
      <c r="C56" s="19">
        <v>0</v>
      </c>
      <c r="D56" s="19">
        <v>0</v>
      </c>
    </row>
    <row r="57" spans="1:4" x14ac:dyDescent="0.2">
      <c r="A57" s="18">
        <v>5420</v>
      </c>
      <c r="B57" s="14" t="s">
        <v>437</v>
      </c>
      <c r="C57" s="19">
        <f>C58</f>
        <v>0</v>
      </c>
      <c r="D57" s="19">
        <f>D58</f>
        <v>0</v>
      </c>
    </row>
    <row r="58" spans="1:4" x14ac:dyDescent="0.2">
      <c r="A58" s="18">
        <v>5421</v>
      </c>
      <c r="B58" s="14" t="s">
        <v>282</v>
      </c>
      <c r="C58" s="19">
        <v>0</v>
      </c>
      <c r="D58" s="19">
        <v>0</v>
      </c>
    </row>
    <row r="59" spans="1:4" x14ac:dyDescent="0.2">
      <c r="A59" s="18">
        <v>5430</v>
      </c>
      <c r="B59" s="14" t="s">
        <v>438</v>
      </c>
      <c r="C59" s="19">
        <f>C60</f>
        <v>0</v>
      </c>
      <c r="D59" s="19">
        <f>D60</f>
        <v>0</v>
      </c>
    </row>
    <row r="60" spans="1:4" x14ac:dyDescent="0.2">
      <c r="A60" s="18">
        <v>5431</v>
      </c>
      <c r="B60" s="14" t="s">
        <v>285</v>
      </c>
      <c r="C60" s="19">
        <v>0</v>
      </c>
      <c r="D60" s="19">
        <v>0</v>
      </c>
    </row>
    <row r="61" spans="1:4" x14ac:dyDescent="0.2">
      <c r="A61" s="18">
        <v>5440</v>
      </c>
      <c r="B61" s="14" t="s">
        <v>439</v>
      </c>
      <c r="C61" s="19">
        <f>C62</f>
        <v>0</v>
      </c>
      <c r="D61" s="19">
        <f>D62</f>
        <v>0</v>
      </c>
    </row>
    <row r="62" spans="1:4" x14ac:dyDescent="0.2">
      <c r="A62" s="18">
        <v>5441</v>
      </c>
      <c r="B62" s="14" t="s">
        <v>439</v>
      </c>
      <c r="C62" s="19">
        <v>0</v>
      </c>
      <c r="D62" s="19">
        <v>0</v>
      </c>
    </row>
    <row r="63" spans="1:4" x14ac:dyDescent="0.2">
      <c r="A63" s="18">
        <v>5450</v>
      </c>
      <c r="B63" s="14" t="s">
        <v>440</v>
      </c>
      <c r="C63" s="19">
        <f>SUM(C64:C65)</f>
        <v>0</v>
      </c>
      <c r="D63" s="19">
        <f>SUM(D64:D65)</f>
        <v>0</v>
      </c>
    </row>
    <row r="64" spans="1:4" x14ac:dyDescent="0.2">
      <c r="A64" s="18">
        <v>5451</v>
      </c>
      <c r="B64" s="14" t="s">
        <v>289</v>
      </c>
      <c r="C64" s="19">
        <v>0</v>
      </c>
      <c r="D64" s="19">
        <v>0</v>
      </c>
    </row>
    <row r="65" spans="1:4" x14ac:dyDescent="0.2">
      <c r="A65" s="18">
        <v>5452</v>
      </c>
      <c r="B65" s="14" t="s">
        <v>290</v>
      </c>
      <c r="C65" s="19">
        <v>0</v>
      </c>
      <c r="D65" s="19">
        <v>0</v>
      </c>
    </row>
    <row r="66" spans="1:4" x14ac:dyDescent="0.2">
      <c r="A66" s="25">
        <v>5500</v>
      </c>
      <c r="B66" s="26" t="s">
        <v>291</v>
      </c>
      <c r="C66" s="73">
        <f>C67+C76+C79+C85</f>
        <v>0</v>
      </c>
      <c r="D66" s="73">
        <f>D67+D76+D79+D85</f>
        <v>0</v>
      </c>
    </row>
    <row r="67" spans="1:4" x14ac:dyDescent="0.2">
      <c r="A67" s="18">
        <v>5510</v>
      </c>
      <c r="B67" s="14" t="s">
        <v>292</v>
      </c>
      <c r="C67" s="19">
        <f>SUM(C68:C75)</f>
        <v>0</v>
      </c>
      <c r="D67" s="19">
        <f>SUM(D68:D75)</f>
        <v>0</v>
      </c>
    </row>
    <row r="68" spans="1:4" x14ac:dyDescent="0.2">
      <c r="A68" s="18">
        <v>5511</v>
      </c>
      <c r="B68" s="14" t="s">
        <v>293</v>
      </c>
      <c r="C68" s="19">
        <v>0</v>
      </c>
      <c r="D68" s="19">
        <v>0</v>
      </c>
    </row>
    <row r="69" spans="1:4" x14ac:dyDescent="0.2">
      <c r="A69" s="18">
        <v>5512</v>
      </c>
      <c r="B69" s="14" t="s">
        <v>294</v>
      </c>
      <c r="C69" s="19">
        <v>0</v>
      </c>
      <c r="D69" s="19">
        <v>0</v>
      </c>
    </row>
    <row r="70" spans="1:4" x14ac:dyDescent="0.2">
      <c r="A70" s="18">
        <v>5513</v>
      </c>
      <c r="B70" s="14" t="s">
        <v>295</v>
      </c>
      <c r="C70" s="19">
        <v>0</v>
      </c>
      <c r="D70" s="19">
        <v>0</v>
      </c>
    </row>
    <row r="71" spans="1:4" x14ac:dyDescent="0.2">
      <c r="A71" s="18">
        <v>5514</v>
      </c>
      <c r="B71" s="14" t="s">
        <v>296</v>
      </c>
      <c r="C71" s="19">
        <v>0</v>
      </c>
      <c r="D71" s="19">
        <v>0</v>
      </c>
    </row>
    <row r="72" spans="1:4" x14ac:dyDescent="0.2">
      <c r="A72" s="18">
        <v>5515</v>
      </c>
      <c r="B72" s="14" t="s">
        <v>297</v>
      </c>
      <c r="C72" s="19">
        <v>0</v>
      </c>
      <c r="D72" s="19">
        <v>0</v>
      </c>
    </row>
    <row r="73" spans="1:4" x14ac:dyDescent="0.2">
      <c r="A73" s="18">
        <v>5516</v>
      </c>
      <c r="B73" s="14" t="s">
        <v>298</v>
      </c>
      <c r="C73" s="19">
        <v>0</v>
      </c>
      <c r="D73" s="19">
        <v>0</v>
      </c>
    </row>
    <row r="74" spans="1:4" x14ac:dyDescent="0.2">
      <c r="A74" s="18">
        <v>5517</v>
      </c>
      <c r="B74" s="14" t="s">
        <v>299</v>
      </c>
      <c r="C74" s="19">
        <v>0</v>
      </c>
      <c r="D74" s="19">
        <v>0</v>
      </c>
    </row>
    <row r="75" spans="1:4" x14ac:dyDescent="0.2">
      <c r="A75" s="18">
        <v>5518</v>
      </c>
      <c r="B75" s="14" t="s">
        <v>2</v>
      </c>
      <c r="C75" s="19">
        <v>0</v>
      </c>
      <c r="D75" s="19">
        <v>0</v>
      </c>
    </row>
    <row r="76" spans="1:4" x14ac:dyDescent="0.2">
      <c r="A76" s="18">
        <v>5520</v>
      </c>
      <c r="B76" s="14" t="s">
        <v>1</v>
      </c>
      <c r="C76" s="19">
        <f>SUM(C77:C78)</f>
        <v>0</v>
      </c>
      <c r="D76" s="19">
        <f>SUM(D77:D78)</f>
        <v>0</v>
      </c>
    </row>
    <row r="77" spans="1:4" x14ac:dyDescent="0.2">
      <c r="A77" s="18">
        <v>5521</v>
      </c>
      <c r="B77" s="14" t="s">
        <v>300</v>
      </c>
      <c r="C77" s="19">
        <v>0</v>
      </c>
      <c r="D77" s="19">
        <v>0</v>
      </c>
    </row>
    <row r="78" spans="1:4" x14ac:dyDescent="0.2">
      <c r="A78" s="18">
        <v>5522</v>
      </c>
      <c r="B78" s="14" t="s">
        <v>301</v>
      </c>
      <c r="C78" s="19">
        <v>0</v>
      </c>
      <c r="D78" s="19">
        <v>0</v>
      </c>
    </row>
    <row r="79" spans="1:4" x14ac:dyDescent="0.2">
      <c r="A79" s="18">
        <v>5530</v>
      </c>
      <c r="B79" s="14" t="s">
        <v>302</v>
      </c>
      <c r="C79" s="19">
        <f>SUM(C80:C84)</f>
        <v>0</v>
      </c>
      <c r="D79" s="19">
        <f>SUM(D80:D84)</f>
        <v>0</v>
      </c>
    </row>
    <row r="80" spans="1:4" x14ac:dyDescent="0.2">
      <c r="A80" s="18">
        <v>5531</v>
      </c>
      <c r="B80" s="14" t="s">
        <v>303</v>
      </c>
      <c r="C80" s="19">
        <v>0</v>
      </c>
      <c r="D80" s="19">
        <v>0</v>
      </c>
    </row>
    <row r="81" spans="1:4" x14ac:dyDescent="0.2">
      <c r="A81" s="18">
        <v>5532</v>
      </c>
      <c r="B81" s="14" t="s">
        <v>304</v>
      </c>
      <c r="C81" s="19">
        <v>0</v>
      </c>
      <c r="D81" s="19">
        <v>0</v>
      </c>
    </row>
    <row r="82" spans="1:4" x14ac:dyDescent="0.2">
      <c r="A82" s="18">
        <v>5533</v>
      </c>
      <c r="B82" s="14" t="s">
        <v>305</v>
      </c>
      <c r="C82" s="19">
        <v>0</v>
      </c>
      <c r="D82" s="19">
        <v>0</v>
      </c>
    </row>
    <row r="83" spans="1:4" x14ac:dyDescent="0.2">
      <c r="A83" s="18">
        <v>5534</v>
      </c>
      <c r="B83" s="14" t="s">
        <v>306</v>
      </c>
      <c r="C83" s="19">
        <v>0</v>
      </c>
      <c r="D83" s="19">
        <v>0</v>
      </c>
    </row>
    <row r="84" spans="1:4" x14ac:dyDescent="0.2">
      <c r="A84" s="18">
        <v>5535</v>
      </c>
      <c r="B84" s="14" t="s">
        <v>307</v>
      </c>
      <c r="C84" s="19">
        <v>0</v>
      </c>
      <c r="D84" s="19">
        <v>0</v>
      </c>
    </row>
    <row r="85" spans="1:4" x14ac:dyDescent="0.2">
      <c r="A85" s="18">
        <v>5590</v>
      </c>
      <c r="B85" s="14" t="s">
        <v>308</v>
      </c>
      <c r="C85" s="19">
        <f>SUM(C86:C93)</f>
        <v>0</v>
      </c>
      <c r="D85" s="19">
        <f>SUM(D86:D93)</f>
        <v>0</v>
      </c>
    </row>
    <row r="86" spans="1:4" x14ac:dyDescent="0.2">
      <c r="A86" s="18">
        <v>5591</v>
      </c>
      <c r="B86" s="14" t="s">
        <v>309</v>
      </c>
      <c r="C86" s="19">
        <v>0</v>
      </c>
      <c r="D86" s="19">
        <v>0</v>
      </c>
    </row>
    <row r="87" spans="1:4" x14ac:dyDescent="0.2">
      <c r="A87" s="18">
        <v>5592</v>
      </c>
      <c r="B87" s="14" t="s">
        <v>310</v>
      </c>
      <c r="C87" s="19">
        <v>0</v>
      </c>
      <c r="D87" s="19">
        <v>0</v>
      </c>
    </row>
    <row r="88" spans="1:4" x14ac:dyDescent="0.2">
      <c r="A88" s="18">
        <v>5593</v>
      </c>
      <c r="B88" s="14" t="s">
        <v>311</v>
      </c>
      <c r="C88" s="19">
        <v>0</v>
      </c>
      <c r="D88" s="19">
        <v>0</v>
      </c>
    </row>
    <row r="89" spans="1:4" x14ac:dyDescent="0.2">
      <c r="A89" s="18">
        <v>5594</v>
      </c>
      <c r="B89" s="14" t="s">
        <v>312</v>
      </c>
      <c r="C89" s="19">
        <v>0</v>
      </c>
      <c r="D89" s="19">
        <v>0</v>
      </c>
    </row>
    <row r="90" spans="1:4" x14ac:dyDescent="0.2">
      <c r="A90" s="18">
        <v>5595</v>
      </c>
      <c r="B90" s="14" t="s">
        <v>313</v>
      </c>
      <c r="C90" s="19">
        <v>0</v>
      </c>
      <c r="D90" s="19">
        <v>0</v>
      </c>
    </row>
    <row r="91" spans="1:4" x14ac:dyDescent="0.2">
      <c r="A91" s="18">
        <v>5596</v>
      </c>
      <c r="B91" s="14" t="s">
        <v>208</v>
      </c>
      <c r="C91" s="19">
        <v>0</v>
      </c>
      <c r="D91" s="19">
        <v>0</v>
      </c>
    </row>
    <row r="92" spans="1:4" x14ac:dyDescent="0.2">
      <c r="A92" s="18">
        <v>5597</v>
      </c>
      <c r="B92" s="14" t="s">
        <v>314</v>
      </c>
      <c r="C92" s="19">
        <v>0</v>
      </c>
      <c r="D92" s="19">
        <v>0</v>
      </c>
    </row>
    <row r="93" spans="1:4" x14ac:dyDescent="0.2">
      <c r="A93" s="18">
        <v>5599</v>
      </c>
      <c r="B93" s="14" t="s">
        <v>315</v>
      </c>
      <c r="C93" s="19">
        <v>0</v>
      </c>
      <c r="D93" s="19">
        <v>0</v>
      </c>
    </row>
    <row r="94" spans="1:4" x14ac:dyDescent="0.2">
      <c r="A94" s="25">
        <v>5600</v>
      </c>
      <c r="B94" s="26" t="s">
        <v>0</v>
      </c>
      <c r="C94" s="73">
        <f>C95</f>
        <v>0</v>
      </c>
      <c r="D94" s="73">
        <f>D95</f>
        <v>0</v>
      </c>
    </row>
    <row r="95" spans="1:4" x14ac:dyDescent="0.2">
      <c r="A95" s="18">
        <v>5610</v>
      </c>
      <c r="B95" s="14" t="s">
        <v>316</v>
      </c>
      <c r="C95" s="19">
        <f>C96</f>
        <v>0</v>
      </c>
      <c r="D95" s="19">
        <f>D96</f>
        <v>0</v>
      </c>
    </row>
    <row r="96" spans="1:4" x14ac:dyDescent="0.2">
      <c r="A96" s="18">
        <v>5611</v>
      </c>
      <c r="B96" s="14" t="s">
        <v>317</v>
      </c>
      <c r="C96" s="19">
        <v>0</v>
      </c>
      <c r="D96" s="19">
        <v>0</v>
      </c>
    </row>
    <row r="97" spans="1:4" x14ac:dyDescent="0.2">
      <c r="A97" s="25">
        <v>2110</v>
      </c>
      <c r="B97" s="75" t="s">
        <v>446</v>
      </c>
      <c r="C97" s="73">
        <f>SUM(C98:C102)</f>
        <v>0</v>
      </c>
      <c r="D97" s="73">
        <f>SUM(D98:D102)</f>
        <v>0</v>
      </c>
    </row>
    <row r="98" spans="1:4" x14ac:dyDescent="0.2">
      <c r="A98" s="18">
        <v>2111</v>
      </c>
      <c r="B98" s="14" t="s">
        <v>447</v>
      </c>
      <c r="C98" s="19">
        <v>0</v>
      </c>
      <c r="D98" s="19">
        <v>0</v>
      </c>
    </row>
    <row r="99" spans="1:4" x14ac:dyDescent="0.2">
      <c r="A99" s="18">
        <v>2112</v>
      </c>
      <c r="B99" s="14" t="s">
        <v>448</v>
      </c>
      <c r="C99" s="19">
        <v>0</v>
      </c>
      <c r="D99" s="19">
        <v>0</v>
      </c>
    </row>
    <row r="100" spans="1:4" x14ac:dyDescent="0.2">
      <c r="A100" s="18">
        <v>2112</v>
      </c>
      <c r="B100" s="14" t="s">
        <v>449</v>
      </c>
      <c r="C100" s="19">
        <v>0</v>
      </c>
      <c r="D100" s="19">
        <v>0</v>
      </c>
    </row>
    <row r="101" spans="1:4" x14ac:dyDescent="0.2">
      <c r="A101" s="18">
        <v>2115</v>
      </c>
      <c r="B101" s="14" t="s">
        <v>450</v>
      </c>
      <c r="C101" s="19">
        <v>0</v>
      </c>
      <c r="D101" s="19">
        <v>0</v>
      </c>
    </row>
    <row r="102" spans="1:4" x14ac:dyDescent="0.2">
      <c r="A102" s="18">
        <v>2114</v>
      </c>
      <c r="B102" s="14" t="s">
        <v>451</v>
      </c>
      <c r="C102" s="19">
        <v>0</v>
      </c>
      <c r="D102" s="19">
        <v>0</v>
      </c>
    </row>
    <row r="103" spans="1:4" x14ac:dyDescent="0.2">
      <c r="A103" s="18"/>
      <c r="B103" s="74" t="s">
        <v>452</v>
      </c>
      <c r="C103" s="73">
        <f>+C104</f>
        <v>0</v>
      </c>
      <c r="D103" s="73">
        <f>+D104</f>
        <v>0</v>
      </c>
    </row>
    <row r="104" spans="1:4" x14ac:dyDescent="0.2">
      <c r="A104" s="87">
        <v>3100</v>
      </c>
      <c r="B104" s="93" t="s">
        <v>465</v>
      </c>
      <c r="C104" s="94">
        <f>SUM(C105:C108)</f>
        <v>0</v>
      </c>
      <c r="D104" s="94">
        <f>SUM(D105:D108)</f>
        <v>0</v>
      </c>
    </row>
    <row r="105" spans="1:4" x14ac:dyDescent="0.2">
      <c r="A105" s="90"/>
      <c r="B105" s="95" t="s">
        <v>466</v>
      </c>
      <c r="C105" s="96">
        <v>0</v>
      </c>
      <c r="D105" s="96">
        <v>0</v>
      </c>
    </row>
    <row r="106" spans="1:4" x14ac:dyDescent="0.2">
      <c r="A106" s="90"/>
      <c r="B106" s="95" t="s">
        <v>467</v>
      </c>
      <c r="C106" s="96">
        <v>0</v>
      </c>
      <c r="D106" s="96">
        <v>0</v>
      </c>
    </row>
    <row r="107" spans="1:4" x14ac:dyDescent="0.2">
      <c r="A107" s="90"/>
      <c r="B107" s="95" t="s">
        <v>468</v>
      </c>
      <c r="C107" s="96">
        <v>0</v>
      </c>
      <c r="D107" s="96">
        <v>0</v>
      </c>
    </row>
    <row r="108" spans="1:4" x14ac:dyDescent="0.2">
      <c r="A108" s="90"/>
      <c r="B108" s="95" t="s">
        <v>469</v>
      </c>
      <c r="C108" s="96">
        <v>0</v>
      </c>
      <c r="D108" s="96">
        <v>0</v>
      </c>
    </row>
    <row r="109" spans="1:4" x14ac:dyDescent="0.2">
      <c r="A109" s="90"/>
      <c r="B109" s="97" t="s">
        <v>470</v>
      </c>
      <c r="C109" s="89">
        <f>+C110</f>
        <v>0</v>
      </c>
      <c r="D109" s="89">
        <f>+D110</f>
        <v>0</v>
      </c>
    </row>
    <row r="110" spans="1:4" x14ac:dyDescent="0.2">
      <c r="A110" s="87">
        <v>1270</v>
      </c>
      <c r="B110" s="88" t="s">
        <v>107</v>
      </c>
      <c r="C110" s="94">
        <f>+C111</f>
        <v>0</v>
      </c>
      <c r="D110" s="94">
        <f>+D111</f>
        <v>0</v>
      </c>
    </row>
    <row r="111" spans="1:4" x14ac:dyDescent="0.2">
      <c r="A111" s="90">
        <v>1273</v>
      </c>
      <c r="B111" s="91" t="s">
        <v>471</v>
      </c>
      <c r="C111" s="96">
        <v>0</v>
      </c>
      <c r="D111" s="96">
        <v>0</v>
      </c>
    </row>
    <row r="112" spans="1:4" x14ac:dyDescent="0.2">
      <c r="A112" s="90"/>
      <c r="B112" s="97" t="s">
        <v>472</v>
      </c>
      <c r="C112" s="89">
        <f>+C113+C135</f>
        <v>0</v>
      </c>
      <c r="D112" s="89">
        <f>+D113+D135</f>
        <v>0</v>
      </c>
    </row>
    <row r="113" spans="1:4" x14ac:dyDescent="0.2">
      <c r="A113" s="87">
        <v>4300</v>
      </c>
      <c r="B113" s="93" t="s">
        <v>510</v>
      </c>
      <c r="C113" s="94">
        <f>C127+C114+C117+C123+C125</f>
        <v>0</v>
      </c>
      <c r="D113" s="98">
        <f>D127+D114+D117+D123+D125</f>
        <v>0</v>
      </c>
    </row>
    <row r="114" spans="1:4" x14ac:dyDescent="0.2">
      <c r="A114" s="87">
        <v>4310</v>
      </c>
      <c r="B114" s="93" t="s">
        <v>195</v>
      </c>
      <c r="C114" s="94">
        <f>SUM(C115:C116)</f>
        <v>0</v>
      </c>
      <c r="D114" s="94">
        <f>SUM(D115:D116)</f>
        <v>0</v>
      </c>
    </row>
    <row r="115" spans="1:4" x14ac:dyDescent="0.2">
      <c r="A115" s="90">
        <v>4311</v>
      </c>
      <c r="B115" s="95" t="s">
        <v>364</v>
      </c>
      <c r="C115" s="96">
        <v>0</v>
      </c>
      <c r="D115" s="125">
        <v>0</v>
      </c>
    </row>
    <row r="116" spans="1:4" x14ac:dyDescent="0.2">
      <c r="A116" s="90">
        <v>4319</v>
      </c>
      <c r="B116" s="95" t="s">
        <v>196</v>
      </c>
      <c r="C116" s="96">
        <v>0</v>
      </c>
      <c r="D116" s="125">
        <v>0</v>
      </c>
    </row>
    <row r="117" spans="1:4" x14ac:dyDescent="0.2">
      <c r="A117" s="87">
        <v>4320</v>
      </c>
      <c r="B117" s="93" t="s">
        <v>197</v>
      </c>
      <c r="C117" s="94">
        <f>SUM(C118:C122)</f>
        <v>0</v>
      </c>
      <c r="D117" s="94">
        <f>SUM(D118:D122)</f>
        <v>0</v>
      </c>
    </row>
    <row r="118" spans="1:4" x14ac:dyDescent="0.2">
      <c r="A118" s="90">
        <v>4321</v>
      </c>
      <c r="B118" s="95" t="s">
        <v>198</v>
      </c>
      <c r="C118" s="96">
        <v>0</v>
      </c>
      <c r="D118" s="125">
        <v>0</v>
      </c>
    </row>
    <row r="119" spans="1:4" x14ac:dyDescent="0.2">
      <c r="A119" s="90">
        <v>4322</v>
      </c>
      <c r="B119" s="95" t="s">
        <v>199</v>
      </c>
      <c r="C119" s="96">
        <v>0</v>
      </c>
      <c r="D119" s="125">
        <v>0</v>
      </c>
    </row>
    <row r="120" spans="1:4" x14ac:dyDescent="0.2">
      <c r="A120" s="90">
        <v>4323</v>
      </c>
      <c r="B120" s="95" t="s">
        <v>200</v>
      </c>
      <c r="C120" s="96">
        <v>0</v>
      </c>
      <c r="D120" s="125">
        <v>0</v>
      </c>
    </row>
    <row r="121" spans="1:4" x14ac:dyDescent="0.2">
      <c r="A121" s="90">
        <v>4324</v>
      </c>
      <c r="B121" s="95" t="s">
        <v>201</v>
      </c>
      <c r="C121" s="96">
        <v>0</v>
      </c>
      <c r="D121" s="125">
        <v>0</v>
      </c>
    </row>
    <row r="122" spans="1:4" x14ac:dyDescent="0.2">
      <c r="A122" s="90">
        <v>4325</v>
      </c>
      <c r="B122" s="95" t="s">
        <v>202</v>
      </c>
      <c r="C122" s="96">
        <v>0</v>
      </c>
      <c r="D122" s="125">
        <v>0</v>
      </c>
    </row>
    <row r="123" spans="1:4" x14ac:dyDescent="0.2">
      <c r="A123" s="87">
        <v>4330</v>
      </c>
      <c r="B123" s="93" t="s">
        <v>203</v>
      </c>
      <c r="C123" s="94">
        <f>C124</f>
        <v>0</v>
      </c>
      <c r="D123" s="94">
        <f>D124</f>
        <v>0</v>
      </c>
    </row>
    <row r="124" spans="1:4" x14ac:dyDescent="0.2">
      <c r="A124" s="90">
        <v>4331</v>
      </c>
      <c r="B124" s="95" t="s">
        <v>203</v>
      </c>
      <c r="C124" s="96">
        <v>0</v>
      </c>
      <c r="D124" s="125">
        <v>0</v>
      </c>
    </row>
    <row r="125" spans="1:4" x14ac:dyDescent="0.2">
      <c r="A125" s="87">
        <v>4340</v>
      </c>
      <c r="B125" s="93" t="s">
        <v>204</v>
      </c>
      <c r="C125" s="94">
        <f>C126</f>
        <v>0</v>
      </c>
      <c r="D125" s="94">
        <f>D126</f>
        <v>0</v>
      </c>
    </row>
    <row r="126" spans="1:4" x14ac:dyDescent="0.2">
      <c r="A126" s="90">
        <v>4341</v>
      </c>
      <c r="B126" s="95" t="s">
        <v>204</v>
      </c>
      <c r="C126" s="96">
        <v>0</v>
      </c>
      <c r="D126" s="125">
        <v>0</v>
      </c>
    </row>
    <row r="127" spans="1:4" x14ac:dyDescent="0.2">
      <c r="A127" s="119">
        <v>4390</v>
      </c>
      <c r="B127" s="120" t="s">
        <v>205</v>
      </c>
      <c r="C127" s="121">
        <f>SUM(C128:C134)</f>
        <v>0</v>
      </c>
      <c r="D127" s="121">
        <f>SUM(D128:D134)</f>
        <v>0</v>
      </c>
    </row>
    <row r="128" spans="1:4" x14ac:dyDescent="0.2">
      <c r="A128" s="70">
        <v>4392</v>
      </c>
      <c r="B128" s="117" t="s">
        <v>206</v>
      </c>
      <c r="C128" s="118">
        <v>0</v>
      </c>
      <c r="D128" s="118">
        <v>0</v>
      </c>
    </row>
    <row r="129" spans="1:4" x14ac:dyDescent="0.2">
      <c r="A129" s="70">
        <v>4393</v>
      </c>
      <c r="B129" s="117" t="s">
        <v>365</v>
      </c>
      <c r="C129" s="118">
        <v>0</v>
      </c>
      <c r="D129" s="118">
        <v>0</v>
      </c>
    </row>
    <row r="130" spans="1:4" x14ac:dyDescent="0.2">
      <c r="A130" s="70">
        <v>4394</v>
      </c>
      <c r="B130" s="117" t="s">
        <v>207</v>
      </c>
      <c r="C130" s="118">
        <v>0</v>
      </c>
      <c r="D130" s="118">
        <v>0</v>
      </c>
    </row>
    <row r="131" spans="1:4" x14ac:dyDescent="0.2">
      <c r="A131" s="70">
        <v>4395</v>
      </c>
      <c r="B131" s="117" t="s">
        <v>208</v>
      </c>
      <c r="C131" s="118">
        <v>0</v>
      </c>
      <c r="D131" s="118">
        <v>0</v>
      </c>
    </row>
    <row r="132" spans="1:4" x14ac:dyDescent="0.2">
      <c r="A132" s="70">
        <v>4396</v>
      </c>
      <c r="B132" s="117" t="s">
        <v>209</v>
      </c>
      <c r="C132" s="118">
        <v>0</v>
      </c>
      <c r="D132" s="118">
        <v>0</v>
      </c>
    </row>
    <row r="133" spans="1:4" x14ac:dyDescent="0.2">
      <c r="A133" s="70">
        <v>4397</v>
      </c>
      <c r="B133" s="117" t="s">
        <v>366</v>
      </c>
      <c r="C133" s="118">
        <v>0</v>
      </c>
      <c r="D133" s="118">
        <v>0</v>
      </c>
    </row>
    <row r="134" spans="1:4" x14ac:dyDescent="0.2">
      <c r="A134" s="90">
        <v>4399</v>
      </c>
      <c r="B134" s="95" t="s">
        <v>205</v>
      </c>
      <c r="C134" s="96">
        <v>0</v>
      </c>
      <c r="D134" s="96">
        <v>0</v>
      </c>
    </row>
    <row r="135" spans="1:4" x14ac:dyDescent="0.2">
      <c r="A135" s="25">
        <v>1120</v>
      </c>
      <c r="B135" s="75" t="s">
        <v>453</v>
      </c>
      <c r="C135" s="73">
        <f>SUM(C136:C144)</f>
        <v>0</v>
      </c>
      <c r="D135" s="73">
        <f>SUM(D136:D144)</f>
        <v>0</v>
      </c>
    </row>
    <row r="136" spans="1:4" x14ac:dyDescent="0.2">
      <c r="A136" s="18">
        <v>1124</v>
      </c>
      <c r="B136" s="76" t="s">
        <v>454</v>
      </c>
      <c r="C136" s="77">
        <v>0</v>
      </c>
      <c r="D136" s="19">
        <v>0</v>
      </c>
    </row>
    <row r="137" spans="1:4" x14ac:dyDescent="0.2">
      <c r="A137" s="18">
        <v>1124</v>
      </c>
      <c r="B137" s="76" t="s">
        <v>455</v>
      </c>
      <c r="C137" s="77">
        <v>0</v>
      </c>
      <c r="D137" s="19">
        <v>0</v>
      </c>
    </row>
    <row r="138" spans="1:4" x14ac:dyDescent="0.2">
      <c r="A138" s="18">
        <v>1124</v>
      </c>
      <c r="B138" s="76" t="s">
        <v>456</v>
      </c>
      <c r="C138" s="77">
        <v>0</v>
      </c>
      <c r="D138" s="19">
        <v>0</v>
      </c>
    </row>
    <row r="139" spans="1:4" x14ac:dyDescent="0.2">
      <c r="A139" s="18">
        <v>1124</v>
      </c>
      <c r="B139" s="76" t="s">
        <v>457</v>
      </c>
      <c r="C139" s="77">
        <v>0</v>
      </c>
      <c r="D139" s="19">
        <v>0</v>
      </c>
    </row>
    <row r="140" spans="1:4" x14ac:dyDescent="0.2">
      <c r="A140" s="18">
        <v>1124</v>
      </c>
      <c r="B140" s="76" t="s">
        <v>458</v>
      </c>
      <c r="C140" s="19">
        <v>0</v>
      </c>
      <c r="D140" s="19">
        <v>0</v>
      </c>
    </row>
    <row r="141" spans="1:4" x14ac:dyDescent="0.2">
      <c r="A141" s="18">
        <v>1124</v>
      </c>
      <c r="B141" s="76" t="s">
        <v>459</v>
      </c>
      <c r="C141" s="19">
        <v>0</v>
      </c>
      <c r="D141" s="19">
        <v>0</v>
      </c>
    </row>
    <row r="142" spans="1:4" x14ac:dyDescent="0.2">
      <c r="A142" s="18">
        <v>1122</v>
      </c>
      <c r="B142" s="76" t="s">
        <v>460</v>
      </c>
      <c r="C142" s="19">
        <v>0</v>
      </c>
      <c r="D142" s="19">
        <v>0</v>
      </c>
    </row>
    <row r="143" spans="1:4" x14ac:dyDescent="0.2">
      <c r="A143" s="18">
        <v>1122</v>
      </c>
      <c r="B143" s="76" t="s">
        <v>461</v>
      </c>
      <c r="C143" s="77">
        <v>0</v>
      </c>
      <c r="D143" s="19">
        <v>0</v>
      </c>
    </row>
    <row r="144" spans="1:4" x14ac:dyDescent="0.2">
      <c r="A144" s="18">
        <v>1122</v>
      </c>
      <c r="B144" s="76" t="s">
        <v>462</v>
      </c>
      <c r="C144" s="19">
        <v>0</v>
      </c>
      <c r="D144" s="19">
        <v>0</v>
      </c>
    </row>
    <row r="145" spans="1:4" x14ac:dyDescent="0.2">
      <c r="A145" s="18"/>
      <c r="B145" s="78" t="s">
        <v>463</v>
      </c>
      <c r="C145" s="73">
        <f>C48+C49+C103-C109-C112</f>
        <v>53968678.880000003</v>
      </c>
      <c r="D145" s="73">
        <f>D48+D49+D103-D109-D112</f>
        <v>-4813391.67</v>
      </c>
    </row>
    <row r="147" spans="1:4" x14ac:dyDescent="0.2">
      <c r="B147" s="14" t="s">
        <v>442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A3" sqref="A3:C3"/>
    </sheetView>
  </sheetViews>
  <sheetFormatPr baseColWidth="10" defaultColWidth="11.42578125" defaultRowHeight="11.25" x14ac:dyDescent="0.2"/>
  <cols>
    <col min="1" max="1" width="3.28515625" style="22" customWidth="1"/>
    <col min="2" max="2" width="63.140625" style="22" customWidth="1"/>
    <col min="3" max="3" width="17.7109375" style="22" customWidth="1"/>
    <col min="4" max="16384" width="11.42578125" style="22"/>
  </cols>
  <sheetData>
    <row r="1" spans="1:3" s="21" customFormat="1" ht="18" customHeight="1" x14ac:dyDescent="0.25">
      <c r="A1" s="164" t="s">
        <v>515</v>
      </c>
      <c r="B1" s="165"/>
      <c r="C1" s="166"/>
    </row>
    <row r="2" spans="1:3" s="21" customFormat="1" ht="18" customHeight="1" x14ac:dyDescent="0.25">
      <c r="A2" s="167" t="s">
        <v>431</v>
      </c>
      <c r="B2" s="168"/>
      <c r="C2" s="169"/>
    </row>
    <row r="3" spans="1:3" s="21" customFormat="1" ht="18" customHeight="1" x14ac:dyDescent="0.25">
      <c r="A3" s="167" t="s">
        <v>516</v>
      </c>
      <c r="B3" s="168"/>
      <c r="C3" s="169"/>
    </row>
    <row r="4" spans="1:3" s="23" customFormat="1" ht="18" customHeight="1" x14ac:dyDescent="0.2">
      <c r="A4" s="170" t="s">
        <v>432</v>
      </c>
      <c r="B4" s="171"/>
      <c r="C4" s="172"/>
    </row>
    <row r="5" spans="1:3" s="23" customFormat="1" ht="18" customHeight="1" x14ac:dyDescent="0.2">
      <c r="A5" s="159" t="s">
        <v>340</v>
      </c>
      <c r="B5" s="160"/>
      <c r="C5" s="124">
        <v>2024</v>
      </c>
    </row>
    <row r="6" spans="1:3" x14ac:dyDescent="0.2">
      <c r="A6" s="36" t="s">
        <v>369</v>
      </c>
      <c r="B6" s="36"/>
      <c r="C6" s="79">
        <v>214592485.58000001</v>
      </c>
    </row>
    <row r="7" spans="1:3" x14ac:dyDescent="0.2">
      <c r="A7" s="37"/>
      <c r="B7" s="38"/>
      <c r="C7" s="39"/>
    </row>
    <row r="8" spans="1:3" x14ac:dyDescent="0.2">
      <c r="A8" s="46" t="s">
        <v>370</v>
      </c>
      <c r="B8" s="46"/>
      <c r="C8" s="80">
        <f>SUM(C9:C14)</f>
        <v>-46.32</v>
      </c>
    </row>
    <row r="9" spans="1:3" x14ac:dyDescent="0.2">
      <c r="A9" s="53" t="s">
        <v>371</v>
      </c>
      <c r="B9" s="52" t="s">
        <v>195</v>
      </c>
      <c r="C9" s="81">
        <v>0</v>
      </c>
    </row>
    <row r="10" spans="1:3" x14ac:dyDescent="0.2">
      <c r="A10" s="40" t="s">
        <v>372</v>
      </c>
      <c r="B10" s="41" t="s">
        <v>381</v>
      </c>
      <c r="C10" s="81">
        <v>0</v>
      </c>
    </row>
    <row r="11" spans="1:3" x14ac:dyDescent="0.2">
      <c r="A11" s="40" t="s">
        <v>373</v>
      </c>
      <c r="B11" s="41" t="s">
        <v>203</v>
      </c>
      <c r="C11" s="81">
        <v>0</v>
      </c>
    </row>
    <row r="12" spans="1:3" x14ac:dyDescent="0.2">
      <c r="A12" s="40" t="s">
        <v>374</v>
      </c>
      <c r="B12" s="41" t="s">
        <v>204</v>
      </c>
      <c r="C12" s="81">
        <v>0</v>
      </c>
    </row>
    <row r="13" spans="1:3" x14ac:dyDescent="0.2">
      <c r="A13" s="40" t="s">
        <v>375</v>
      </c>
      <c r="B13" s="41" t="s">
        <v>205</v>
      </c>
      <c r="C13" s="81">
        <v>0</v>
      </c>
    </row>
    <row r="14" spans="1:3" x14ac:dyDescent="0.2">
      <c r="A14" s="42" t="s">
        <v>376</v>
      </c>
      <c r="B14" s="43" t="s">
        <v>377</v>
      </c>
      <c r="C14" s="81">
        <v>-46.32</v>
      </c>
    </row>
    <row r="15" spans="1:3" x14ac:dyDescent="0.2">
      <c r="A15" s="37"/>
      <c r="B15" s="44"/>
      <c r="C15" s="45"/>
    </row>
    <row r="16" spans="1:3" x14ac:dyDescent="0.2">
      <c r="A16" s="46" t="s">
        <v>512</v>
      </c>
      <c r="B16" s="38"/>
      <c r="C16" s="80">
        <f>SUM(C17:C19)</f>
        <v>0</v>
      </c>
    </row>
    <row r="17" spans="1:3" x14ac:dyDescent="0.2">
      <c r="A17" s="47">
        <v>3.1</v>
      </c>
      <c r="B17" s="41" t="s">
        <v>380</v>
      </c>
      <c r="C17" s="81">
        <v>0</v>
      </c>
    </row>
    <row r="18" spans="1:3" x14ac:dyDescent="0.2">
      <c r="A18" s="48">
        <v>3.2</v>
      </c>
      <c r="B18" s="41" t="s">
        <v>378</v>
      </c>
      <c r="C18" s="81">
        <v>0</v>
      </c>
    </row>
    <row r="19" spans="1:3" x14ac:dyDescent="0.2">
      <c r="A19" s="48">
        <v>3.3</v>
      </c>
      <c r="B19" s="43" t="s">
        <v>379</v>
      </c>
      <c r="C19" s="82">
        <v>0</v>
      </c>
    </row>
    <row r="20" spans="1:3" x14ac:dyDescent="0.2">
      <c r="A20" s="37"/>
      <c r="B20" s="49"/>
      <c r="C20" s="50"/>
    </row>
    <row r="21" spans="1:3" x14ac:dyDescent="0.2">
      <c r="A21" s="51" t="s">
        <v>473</v>
      </c>
      <c r="B21" s="51"/>
      <c r="C21" s="79">
        <f>C6+C8-C16</f>
        <v>214592439.26000002</v>
      </c>
    </row>
    <row r="23" spans="1:3" x14ac:dyDescent="0.2">
      <c r="B23" s="22" t="s">
        <v>442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A5" sqref="A5:C40"/>
    </sheetView>
  </sheetViews>
  <sheetFormatPr baseColWidth="10" defaultColWidth="11.42578125" defaultRowHeight="11.25" x14ac:dyDescent="0.2"/>
  <cols>
    <col min="1" max="1" width="3.7109375" style="22" customWidth="1"/>
    <col min="2" max="2" width="62.140625" style="22" customWidth="1"/>
    <col min="3" max="3" width="17.7109375" style="22" customWidth="1"/>
    <col min="4" max="16384" width="11.42578125" style="22"/>
  </cols>
  <sheetData>
    <row r="1" spans="1:3" s="24" customFormat="1" ht="18.95" customHeight="1" x14ac:dyDescent="0.25">
      <c r="A1" s="173" t="s">
        <v>49</v>
      </c>
      <c r="B1" s="174"/>
      <c r="C1" s="175"/>
    </row>
    <row r="2" spans="1:3" s="24" customFormat="1" ht="18.95" customHeight="1" x14ac:dyDescent="0.25">
      <c r="A2" s="176" t="s">
        <v>433</v>
      </c>
      <c r="B2" s="177"/>
      <c r="C2" s="178"/>
    </row>
    <row r="3" spans="1:3" s="24" customFormat="1" ht="18.95" customHeight="1" x14ac:dyDescent="0.25">
      <c r="A3" s="167" t="s">
        <v>516</v>
      </c>
      <c r="B3" s="168"/>
      <c r="C3" s="169"/>
    </row>
    <row r="4" spans="1:3" x14ac:dyDescent="0.2">
      <c r="A4" s="170" t="s">
        <v>432</v>
      </c>
      <c r="B4" s="171"/>
      <c r="C4" s="172"/>
    </row>
    <row r="5" spans="1:3" ht="22.15" customHeight="1" x14ac:dyDescent="0.2">
      <c r="A5" s="156" t="s">
        <v>340</v>
      </c>
      <c r="B5" s="157"/>
      <c r="C5" s="124">
        <v>2024</v>
      </c>
    </row>
    <row r="6" spans="1:3" x14ac:dyDescent="0.2">
      <c r="A6" s="61" t="s">
        <v>382</v>
      </c>
      <c r="B6" s="36"/>
      <c r="C6" s="83">
        <v>0</v>
      </c>
    </row>
    <row r="7" spans="1:3" x14ac:dyDescent="0.2">
      <c r="A7" s="55"/>
      <c r="B7" s="38"/>
      <c r="C7" s="56"/>
    </row>
    <row r="8" spans="1:3" x14ac:dyDescent="0.2">
      <c r="A8" s="46" t="s">
        <v>383</v>
      </c>
      <c r="B8" s="57"/>
      <c r="C8" s="80">
        <f>SUM(C9:C29)</f>
        <v>0</v>
      </c>
    </row>
    <row r="9" spans="1:3" x14ac:dyDescent="0.2">
      <c r="A9" s="71">
        <v>2.1</v>
      </c>
      <c r="B9" s="62" t="s">
        <v>223</v>
      </c>
      <c r="C9" s="84">
        <v>0</v>
      </c>
    </row>
    <row r="10" spans="1:3" x14ac:dyDescent="0.2">
      <c r="A10" s="71">
        <v>2.2000000000000002</v>
      </c>
      <c r="B10" s="62" t="s">
        <v>220</v>
      </c>
      <c r="C10" s="84">
        <v>0</v>
      </c>
    </row>
    <row r="11" spans="1:3" x14ac:dyDescent="0.2">
      <c r="A11" s="67">
        <v>2.2999999999999998</v>
      </c>
      <c r="B11" s="54" t="s">
        <v>92</v>
      </c>
      <c r="C11" s="84">
        <v>0</v>
      </c>
    </row>
    <row r="12" spans="1:3" x14ac:dyDescent="0.2">
      <c r="A12" s="67">
        <v>2.4</v>
      </c>
      <c r="B12" s="54" t="s">
        <v>93</v>
      </c>
      <c r="C12" s="84">
        <v>0</v>
      </c>
    </row>
    <row r="13" spans="1:3" x14ac:dyDescent="0.2">
      <c r="A13" s="67">
        <v>2.5</v>
      </c>
      <c r="B13" s="54" t="s">
        <v>94</v>
      </c>
      <c r="C13" s="84">
        <v>0</v>
      </c>
    </row>
    <row r="14" spans="1:3" x14ac:dyDescent="0.2">
      <c r="A14" s="67">
        <v>2.6</v>
      </c>
      <c r="B14" s="54" t="s">
        <v>95</v>
      </c>
      <c r="C14" s="84">
        <v>0</v>
      </c>
    </row>
    <row r="15" spans="1:3" x14ac:dyDescent="0.2">
      <c r="A15" s="67">
        <v>2.7</v>
      </c>
      <c r="B15" s="54" t="s">
        <v>96</v>
      </c>
      <c r="C15" s="84">
        <v>0</v>
      </c>
    </row>
    <row r="16" spans="1:3" x14ac:dyDescent="0.2">
      <c r="A16" s="67">
        <v>2.8</v>
      </c>
      <c r="B16" s="54" t="s">
        <v>97</v>
      </c>
      <c r="C16" s="84">
        <v>0</v>
      </c>
    </row>
    <row r="17" spans="1:3" x14ac:dyDescent="0.2">
      <c r="A17" s="67">
        <v>2.9</v>
      </c>
      <c r="B17" s="54" t="s">
        <v>99</v>
      </c>
      <c r="C17" s="84">
        <v>0</v>
      </c>
    </row>
    <row r="18" spans="1:3" x14ac:dyDescent="0.2">
      <c r="A18" s="67" t="s">
        <v>384</v>
      </c>
      <c r="B18" s="54" t="s">
        <v>385</v>
      </c>
      <c r="C18" s="84">
        <v>0</v>
      </c>
    </row>
    <row r="19" spans="1:3" x14ac:dyDescent="0.2">
      <c r="A19" s="67" t="s">
        <v>410</v>
      </c>
      <c r="B19" s="54" t="s">
        <v>101</v>
      </c>
      <c r="C19" s="84">
        <v>0</v>
      </c>
    </row>
    <row r="20" spans="1:3" x14ac:dyDescent="0.2">
      <c r="A20" s="67" t="s">
        <v>411</v>
      </c>
      <c r="B20" s="54" t="s">
        <v>386</v>
      </c>
      <c r="C20" s="84">
        <v>0</v>
      </c>
    </row>
    <row r="21" spans="1:3" x14ac:dyDescent="0.2">
      <c r="A21" s="67" t="s">
        <v>412</v>
      </c>
      <c r="B21" s="54" t="s">
        <v>387</v>
      </c>
      <c r="C21" s="84">
        <v>0</v>
      </c>
    </row>
    <row r="22" spans="1:3" x14ac:dyDescent="0.2">
      <c r="A22" s="67" t="s">
        <v>413</v>
      </c>
      <c r="B22" s="54" t="s">
        <v>388</v>
      </c>
      <c r="C22" s="84">
        <v>0</v>
      </c>
    </row>
    <row r="23" spans="1:3" x14ac:dyDescent="0.2">
      <c r="A23" s="67" t="s">
        <v>389</v>
      </c>
      <c r="B23" s="54" t="s">
        <v>390</v>
      </c>
      <c r="C23" s="84">
        <v>0</v>
      </c>
    </row>
    <row r="24" spans="1:3" x14ac:dyDescent="0.2">
      <c r="A24" s="67" t="s">
        <v>391</v>
      </c>
      <c r="B24" s="54" t="s">
        <v>392</v>
      </c>
      <c r="C24" s="84">
        <v>0</v>
      </c>
    </row>
    <row r="25" spans="1:3" x14ac:dyDescent="0.2">
      <c r="A25" s="67" t="s">
        <v>393</v>
      </c>
      <c r="B25" s="54" t="s">
        <v>394</v>
      </c>
      <c r="C25" s="84">
        <v>0</v>
      </c>
    </row>
    <row r="26" spans="1:3" x14ac:dyDescent="0.2">
      <c r="A26" s="67" t="s">
        <v>395</v>
      </c>
      <c r="B26" s="54" t="s">
        <v>396</v>
      </c>
      <c r="C26" s="84">
        <v>0</v>
      </c>
    </row>
    <row r="27" spans="1:3" x14ac:dyDescent="0.2">
      <c r="A27" s="67" t="s">
        <v>397</v>
      </c>
      <c r="B27" s="54" t="s">
        <v>398</v>
      </c>
      <c r="C27" s="84">
        <v>0</v>
      </c>
    </row>
    <row r="28" spans="1:3" x14ac:dyDescent="0.2">
      <c r="A28" s="67" t="s">
        <v>399</v>
      </c>
      <c r="B28" s="54" t="s">
        <v>400</v>
      </c>
      <c r="C28" s="84">
        <v>0</v>
      </c>
    </row>
    <row r="29" spans="1:3" x14ac:dyDescent="0.2">
      <c r="A29" s="67" t="s">
        <v>401</v>
      </c>
      <c r="B29" s="62" t="s">
        <v>402</v>
      </c>
      <c r="C29" s="84">
        <v>0</v>
      </c>
    </row>
    <row r="30" spans="1:3" x14ac:dyDescent="0.2">
      <c r="A30" s="68"/>
      <c r="B30" s="63"/>
      <c r="C30" s="64"/>
    </row>
    <row r="31" spans="1:3" x14ac:dyDescent="0.2">
      <c r="A31" s="65" t="s">
        <v>403</v>
      </c>
      <c r="B31" s="66"/>
      <c r="C31" s="85">
        <f>SUM(C32:C38)</f>
        <v>0</v>
      </c>
    </row>
    <row r="32" spans="1:3" x14ac:dyDescent="0.2">
      <c r="A32" s="67" t="s">
        <v>404</v>
      </c>
      <c r="B32" s="54" t="s">
        <v>292</v>
      </c>
      <c r="C32" s="84">
        <v>0</v>
      </c>
    </row>
    <row r="33" spans="1:3" x14ac:dyDescent="0.2">
      <c r="A33" s="67" t="s">
        <v>405</v>
      </c>
      <c r="B33" s="54" t="s">
        <v>1</v>
      </c>
      <c r="C33" s="84">
        <v>0</v>
      </c>
    </row>
    <row r="34" spans="1:3" x14ac:dyDescent="0.2">
      <c r="A34" s="67" t="s">
        <v>406</v>
      </c>
      <c r="B34" s="54" t="s">
        <v>302</v>
      </c>
      <c r="C34" s="84">
        <v>0</v>
      </c>
    </row>
    <row r="35" spans="1:3" x14ac:dyDescent="0.2">
      <c r="A35" s="67" t="s">
        <v>407</v>
      </c>
      <c r="B35" s="54" t="s">
        <v>308</v>
      </c>
      <c r="C35" s="84">
        <v>0</v>
      </c>
    </row>
    <row r="36" spans="1:3" x14ac:dyDescent="0.2">
      <c r="A36" s="67" t="s">
        <v>408</v>
      </c>
      <c r="B36" s="54" t="s">
        <v>316</v>
      </c>
      <c r="C36" s="84">
        <v>0</v>
      </c>
    </row>
    <row r="37" spans="1:3" x14ac:dyDescent="0.2">
      <c r="A37" s="67" t="s">
        <v>475</v>
      </c>
      <c r="B37" s="54" t="s">
        <v>513</v>
      </c>
      <c r="C37" s="84">
        <v>0</v>
      </c>
    </row>
    <row r="38" spans="1:3" x14ac:dyDescent="0.2">
      <c r="A38" s="67" t="s">
        <v>476</v>
      </c>
      <c r="B38" s="62" t="s">
        <v>409</v>
      </c>
      <c r="C38" s="86">
        <v>0</v>
      </c>
    </row>
    <row r="39" spans="1:3" x14ac:dyDescent="0.2">
      <c r="A39" s="55"/>
      <c r="B39" s="58"/>
      <c r="C39" s="59"/>
    </row>
    <row r="40" spans="1:3" x14ac:dyDescent="0.2">
      <c r="A40" s="60" t="s">
        <v>474</v>
      </c>
      <c r="B40" s="36"/>
      <c r="C40" s="79">
        <f>C6-C8+C31</f>
        <v>0</v>
      </c>
    </row>
    <row r="42" spans="1:3" x14ac:dyDescent="0.2">
      <c r="B42" s="22" t="s">
        <v>442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D10" sqref="D10"/>
    </sheetView>
  </sheetViews>
  <sheetFormatPr baseColWidth="10" defaultColWidth="9.140625" defaultRowHeight="11.25" x14ac:dyDescent="0.2"/>
  <cols>
    <col min="1" max="1" width="10" style="14" customWidth="1"/>
    <col min="2" max="2" width="68.5703125" style="14" bestFit="1" customWidth="1"/>
    <col min="3" max="3" width="17.42578125" style="14" bestFit="1" customWidth="1"/>
    <col min="4" max="5" width="23.7109375" style="14" bestFit="1" customWidth="1"/>
    <col min="6" max="6" width="19.28515625" style="14" customWidth="1"/>
    <col min="7" max="7" width="20.5703125" style="14" customWidth="1"/>
    <col min="8" max="10" width="20.28515625" style="14" customWidth="1"/>
    <col min="11" max="16384" width="9.140625" style="14"/>
  </cols>
  <sheetData>
    <row r="1" spans="1:10" ht="18.95" customHeight="1" x14ac:dyDescent="0.2">
      <c r="A1" s="163" t="s">
        <v>515</v>
      </c>
      <c r="B1" s="179"/>
      <c r="C1" s="179"/>
      <c r="D1" s="179"/>
      <c r="E1" s="179"/>
      <c r="F1" s="179"/>
      <c r="G1" s="12" t="s">
        <v>423</v>
      </c>
      <c r="H1" s="13">
        <v>2024</v>
      </c>
    </row>
    <row r="2" spans="1:10" ht="18.95" customHeight="1" x14ac:dyDescent="0.2">
      <c r="A2" s="163" t="s">
        <v>434</v>
      </c>
      <c r="B2" s="179"/>
      <c r="C2" s="179"/>
      <c r="D2" s="179"/>
      <c r="E2" s="179"/>
      <c r="F2" s="179"/>
      <c r="G2" s="12" t="s">
        <v>424</v>
      </c>
      <c r="H2" s="13" t="s">
        <v>426</v>
      </c>
    </row>
    <row r="3" spans="1:10" ht="18.95" customHeight="1" x14ac:dyDescent="0.2">
      <c r="A3" s="180" t="s">
        <v>516</v>
      </c>
      <c r="B3" s="181"/>
      <c r="C3" s="181"/>
      <c r="D3" s="181"/>
      <c r="E3" s="181"/>
      <c r="F3" s="181"/>
      <c r="G3" s="12" t="s">
        <v>425</v>
      </c>
      <c r="H3" s="13">
        <v>3</v>
      </c>
    </row>
    <row r="4" spans="1:10" x14ac:dyDescent="0.2">
      <c r="A4" s="180" t="e">
        <f>#REF!</f>
        <v>#REF!</v>
      </c>
      <c r="B4" s="181"/>
      <c r="C4" s="181"/>
      <c r="D4" s="181"/>
      <c r="E4" s="181"/>
      <c r="F4" s="181"/>
      <c r="G4" s="123"/>
      <c r="H4" s="123"/>
    </row>
    <row r="5" spans="1:10" x14ac:dyDescent="0.2">
      <c r="A5" s="15" t="s">
        <v>50</v>
      </c>
      <c r="B5" s="16"/>
      <c r="C5" s="16"/>
      <c r="D5" s="16"/>
      <c r="E5" s="16"/>
      <c r="F5" s="16"/>
      <c r="G5" s="16"/>
      <c r="H5" s="16"/>
    </row>
    <row r="8" spans="1:10" x14ac:dyDescent="0.2">
      <c r="A8" s="17" t="s">
        <v>20</v>
      </c>
      <c r="B8" s="17" t="s">
        <v>340</v>
      </c>
      <c r="C8" s="17" t="s">
        <v>44</v>
      </c>
      <c r="D8" s="17" t="s">
        <v>341</v>
      </c>
      <c r="E8" s="17" t="s">
        <v>342</v>
      </c>
      <c r="F8" s="17" t="s">
        <v>43</v>
      </c>
      <c r="G8" s="17" t="s">
        <v>15</v>
      </c>
      <c r="H8" s="17" t="s">
        <v>45</v>
      </c>
      <c r="I8" s="17" t="s">
        <v>46</v>
      </c>
      <c r="J8" s="17" t="s">
        <v>47</v>
      </c>
    </row>
    <row r="9" spans="1:10" s="26" customFormat="1" x14ac:dyDescent="0.2">
      <c r="A9" s="25">
        <v>7000</v>
      </c>
      <c r="B9" s="26" t="s">
        <v>16</v>
      </c>
      <c r="C9" s="154" t="s">
        <v>517</v>
      </c>
    </row>
    <row r="10" spans="1:10" s="154" customFormat="1" x14ac:dyDescent="0.2">
      <c r="A10" s="153"/>
    </row>
    <row r="11" spans="1:10" s="26" customFormat="1" x14ac:dyDescent="0.2">
      <c r="A11" s="138">
        <v>8000</v>
      </c>
      <c r="B11" s="139" t="s">
        <v>14</v>
      </c>
      <c r="C11" s="139"/>
    </row>
    <row r="12" spans="1:10" ht="15" x14ac:dyDescent="0.25">
      <c r="A12" s="134"/>
      <c r="B12" s="134"/>
      <c r="C12" s="137"/>
      <c r="D12" s="19"/>
      <c r="E12" s="19"/>
      <c r="F12" s="19"/>
    </row>
    <row r="13" spans="1:10" ht="15" x14ac:dyDescent="0.25">
      <c r="A13" s="134"/>
      <c r="B13" s="158" t="s">
        <v>477</v>
      </c>
      <c r="C13" s="158"/>
      <c r="D13" s="19"/>
      <c r="E13" s="19"/>
      <c r="F13" s="19"/>
    </row>
    <row r="14" spans="1:10" ht="15" x14ac:dyDescent="0.25">
      <c r="A14" s="134"/>
      <c r="B14" s="143" t="s">
        <v>340</v>
      </c>
      <c r="C14" s="146">
        <v>2024</v>
      </c>
      <c r="D14" s="19"/>
      <c r="E14" s="19"/>
      <c r="F14" s="19"/>
    </row>
    <row r="15" spans="1:10" x14ac:dyDescent="0.2">
      <c r="A15" s="136">
        <v>8110</v>
      </c>
      <c r="B15" s="140" t="s">
        <v>13</v>
      </c>
      <c r="C15" s="141">
        <v>241613872.27000001</v>
      </c>
      <c r="D15" s="19"/>
      <c r="E15" s="19"/>
      <c r="F15" s="19"/>
    </row>
    <row r="16" spans="1:10" x14ac:dyDescent="0.2">
      <c r="A16" s="136">
        <v>8120</v>
      </c>
      <c r="B16" s="140" t="s">
        <v>12</v>
      </c>
      <c r="C16" s="141">
        <v>-79390514.430000007</v>
      </c>
      <c r="D16" s="19"/>
      <c r="E16" s="19"/>
      <c r="F16" s="19"/>
    </row>
    <row r="17" spans="1:6" x14ac:dyDescent="0.2">
      <c r="A17" s="136">
        <v>8130</v>
      </c>
      <c r="B17" s="140" t="s">
        <v>11</v>
      </c>
      <c r="C17" s="141">
        <v>52369127.740000002</v>
      </c>
      <c r="D17" s="19"/>
      <c r="E17" s="19"/>
      <c r="F17" s="19"/>
    </row>
    <row r="18" spans="1:6" x14ac:dyDescent="0.2">
      <c r="A18" s="136">
        <v>8140</v>
      </c>
      <c r="B18" s="140" t="s">
        <v>10</v>
      </c>
      <c r="C18" s="141">
        <v>0</v>
      </c>
      <c r="D18" s="19"/>
      <c r="E18" s="19"/>
      <c r="F18" s="19"/>
    </row>
    <row r="19" spans="1:6" x14ac:dyDescent="0.2">
      <c r="A19" s="136">
        <v>8150</v>
      </c>
      <c r="B19" s="140" t="s">
        <v>9</v>
      </c>
      <c r="C19" s="141">
        <v>-214592485.58000001</v>
      </c>
      <c r="D19" s="19"/>
      <c r="E19" s="19"/>
      <c r="F19" s="19"/>
    </row>
    <row r="20" spans="1:6" ht="15" x14ac:dyDescent="0.25">
      <c r="A20" s="134"/>
      <c r="B20" s="144"/>
      <c r="C20" s="145"/>
      <c r="D20" s="19"/>
      <c r="E20" s="19"/>
      <c r="F20" s="19"/>
    </row>
    <row r="21" spans="1:6" ht="15" x14ac:dyDescent="0.25">
      <c r="A21" s="134"/>
      <c r="B21" s="148"/>
      <c r="C21" s="149"/>
      <c r="D21" s="19"/>
      <c r="E21" s="19"/>
      <c r="F21" s="19"/>
    </row>
    <row r="22" spans="1:6" ht="15" x14ac:dyDescent="0.25">
      <c r="A22" s="134"/>
      <c r="B22" s="158" t="s">
        <v>478</v>
      </c>
      <c r="C22" s="158"/>
    </row>
    <row r="23" spans="1:6" ht="15" x14ac:dyDescent="0.25">
      <c r="A23" s="134"/>
      <c r="B23" s="147" t="s">
        <v>340</v>
      </c>
      <c r="C23" s="146">
        <v>2024</v>
      </c>
    </row>
    <row r="24" spans="1:6" x14ac:dyDescent="0.2">
      <c r="A24" s="136">
        <v>8210</v>
      </c>
      <c r="B24" s="140" t="s">
        <v>8</v>
      </c>
      <c r="C24" s="142">
        <v>-241613872.27000001</v>
      </c>
    </row>
    <row r="25" spans="1:6" x14ac:dyDescent="0.2">
      <c r="A25" s="136">
        <v>8220</v>
      </c>
      <c r="B25" s="140" t="s">
        <v>7</v>
      </c>
      <c r="C25" s="142">
        <v>29388219.670000002</v>
      </c>
    </row>
    <row r="26" spans="1:6" x14ac:dyDescent="0.2">
      <c r="A26" s="136">
        <v>8230</v>
      </c>
      <c r="B26" s="140" t="s">
        <v>514</v>
      </c>
      <c r="C26" s="142">
        <v>-51401038.590000004</v>
      </c>
    </row>
    <row r="27" spans="1:6" x14ac:dyDescent="0.2">
      <c r="A27" s="136">
        <v>8240</v>
      </c>
      <c r="B27" s="140" t="s">
        <v>6</v>
      </c>
      <c r="C27" s="142">
        <v>84619468.859999999</v>
      </c>
    </row>
    <row r="28" spans="1:6" x14ac:dyDescent="0.2">
      <c r="A28" s="136">
        <v>8250</v>
      </c>
      <c r="B28" s="140" t="s">
        <v>5</v>
      </c>
      <c r="C28" s="142">
        <v>307.01</v>
      </c>
    </row>
    <row r="29" spans="1:6" x14ac:dyDescent="0.2">
      <c r="A29" s="136">
        <v>8260</v>
      </c>
      <c r="B29" s="140" t="s">
        <v>4</v>
      </c>
      <c r="C29" s="142">
        <v>0</v>
      </c>
    </row>
    <row r="30" spans="1:6" x14ac:dyDescent="0.2">
      <c r="A30" s="136">
        <v>8270</v>
      </c>
      <c r="B30" s="140" t="s">
        <v>3</v>
      </c>
      <c r="C30" s="142">
        <v>179006915.31999999</v>
      </c>
    </row>
    <row r="32" spans="1:6" ht="15" x14ac:dyDescent="0.25">
      <c r="A32" s="134"/>
      <c r="B32" s="135" t="s">
        <v>442</v>
      </c>
      <c r="C32" s="134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A4:F4"/>
    <mergeCell ref="B22:C22"/>
    <mergeCell ref="B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2024-10-23T18:55:12Z</cp:lastPrinted>
  <dcterms:created xsi:type="dcterms:W3CDTF">2012-12-11T20:36:24Z</dcterms:created>
  <dcterms:modified xsi:type="dcterms:W3CDTF">2024-10-23T18:56:08Z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