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"/>
    </mc:Choice>
  </mc:AlternateContent>
  <bookViews>
    <workbookView xWindow="0" yWindow="0" windowWidth="28800" windowHeight="11805"/>
  </bookViews>
  <sheets>
    <sheet name="E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41" i="1"/>
  <c r="C54" i="1"/>
  <c r="D54" i="1"/>
  <c r="E54" i="1"/>
  <c r="C62" i="1"/>
  <c r="D62" i="1"/>
  <c r="E62" i="1"/>
  <c r="C74" i="1"/>
  <c r="D74" i="1"/>
  <c r="E74" i="1"/>
  <c r="C80" i="1"/>
  <c r="D80" i="1"/>
  <c r="E80" i="1"/>
  <c r="C90" i="1"/>
  <c r="C96" i="1"/>
  <c r="C103" i="1"/>
  <c r="C110" i="1"/>
  <c r="E110" i="1"/>
  <c r="F110" i="1"/>
  <c r="G110" i="1"/>
  <c r="D111" i="1"/>
  <c r="D110" i="1" s="1"/>
  <c r="D112" i="1"/>
  <c r="D113" i="1"/>
  <c r="D114" i="1"/>
  <c r="D115" i="1"/>
  <c r="D116" i="1"/>
  <c r="D117" i="1"/>
  <c r="D118" i="1"/>
  <c r="D119" i="1"/>
  <c r="C120" i="1"/>
  <c r="E120" i="1"/>
  <c r="F120" i="1"/>
  <c r="G120" i="1"/>
  <c r="D121" i="1"/>
  <c r="D120" i="1" s="1"/>
  <c r="D122" i="1"/>
  <c r="D123" i="1"/>
  <c r="C127" i="1"/>
  <c r="C134" i="1"/>
  <c r="C146" i="1"/>
  <c r="C163" i="1"/>
  <c r="C173" i="1"/>
  <c r="C179" i="1"/>
  <c r="C182" i="1"/>
  <c r="C162" i="1" s="1"/>
  <c r="C188" i="1"/>
  <c r="C191" i="1"/>
  <c r="C200" i="1"/>
  <c r="C212" i="1"/>
  <c r="C213" i="1"/>
  <c r="C219" i="1"/>
  <c r="C228" i="1"/>
  <c r="C227" i="1" s="1"/>
  <c r="C231" i="1"/>
  <c r="C237" i="1"/>
  <c r="C239" i="1"/>
  <c r="C241" i="1"/>
  <c r="C254" i="1"/>
  <c r="C253" i="1" s="1"/>
  <c r="C261" i="1"/>
  <c r="C271" i="1"/>
  <c r="C282" i="1"/>
  <c r="C281" i="1" s="1"/>
  <c r="C285" i="1"/>
  <c r="C288" i="1"/>
  <c r="C291" i="1"/>
  <c r="C296" i="1"/>
  <c r="C300" i="1"/>
  <c r="C303" i="1"/>
  <c r="C305" i="1"/>
  <c r="C311" i="1"/>
  <c r="C314" i="1"/>
  <c r="C315" i="1"/>
  <c r="C318" i="1"/>
  <c r="C321" i="1"/>
  <c r="C325" i="1"/>
  <c r="C324" i="1" s="1"/>
  <c r="C328" i="1"/>
  <c r="C331" i="1"/>
  <c r="C334" i="1"/>
  <c r="C336" i="1"/>
  <c r="C340" i="1"/>
  <c r="C349" i="1"/>
  <c r="C352" i="1"/>
  <c r="C358" i="1"/>
  <c r="C369" i="1"/>
  <c r="C368" i="1" s="1"/>
  <c r="C390" i="1"/>
  <c r="C395" i="1"/>
  <c r="C399" i="1"/>
  <c r="C421" i="1"/>
  <c r="C426" i="1"/>
  <c r="C430" i="1"/>
  <c r="C451" i="1"/>
  <c r="D451" i="1"/>
  <c r="C456" i="1"/>
  <c r="D456" i="1"/>
  <c r="D479" i="1" s="1"/>
  <c r="C464" i="1"/>
  <c r="D464" i="1"/>
  <c r="C473" i="1"/>
  <c r="D473" i="1"/>
  <c r="C479" i="1"/>
  <c r="C485" i="1"/>
  <c r="D485" i="1"/>
  <c r="C488" i="1"/>
  <c r="C487" i="1" s="1"/>
  <c r="C484" i="1" s="1"/>
  <c r="D488" i="1"/>
  <c r="C490" i="1"/>
  <c r="D490" i="1"/>
  <c r="D487" i="1" s="1"/>
  <c r="C492" i="1"/>
  <c r="D492" i="1"/>
  <c r="C494" i="1"/>
  <c r="D494" i="1"/>
  <c r="C496" i="1"/>
  <c r="D496" i="1"/>
  <c r="C500" i="1"/>
  <c r="C499" i="1" s="1"/>
  <c r="D500" i="1"/>
  <c r="C509" i="1"/>
  <c r="D509" i="1"/>
  <c r="D499" i="1" s="1"/>
  <c r="C512" i="1"/>
  <c r="D512" i="1"/>
  <c r="C518" i="1"/>
  <c r="D518" i="1"/>
  <c r="C527" i="1"/>
  <c r="C528" i="1"/>
  <c r="D528" i="1"/>
  <c r="D527" i="1" s="1"/>
  <c r="C530" i="1"/>
  <c r="D530" i="1"/>
  <c r="D536" i="1"/>
  <c r="C537" i="1"/>
  <c r="C536" i="1" s="1"/>
  <c r="D537" i="1"/>
  <c r="D542" i="1"/>
  <c r="C543" i="1"/>
  <c r="C542" i="1" s="1"/>
  <c r="D543" i="1"/>
  <c r="C546" i="1"/>
  <c r="C545" i="1" s="1"/>
  <c r="D546" i="1"/>
  <c r="C548" i="1"/>
  <c r="D548" i="1"/>
  <c r="D545" i="1" s="1"/>
  <c r="C567" i="1"/>
  <c r="C575" i="1"/>
  <c r="C580" i="1" s="1"/>
  <c r="C591" i="1"/>
  <c r="C614" i="1"/>
  <c r="C621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C558" i="1" l="1"/>
  <c r="D484" i="1"/>
  <c r="D558" i="1" s="1"/>
  <c r="C252" i="1"/>
  <c r="C339" i="1"/>
  <c r="D254" i="1"/>
  <c r="D255" i="1" l="1"/>
  <c r="D259" i="1"/>
  <c r="D262" i="1"/>
  <c r="D266" i="1"/>
  <c r="D270" i="1"/>
  <c r="D273" i="1"/>
  <c r="D277" i="1"/>
  <c r="D283" i="1"/>
  <c r="D286" i="1"/>
  <c r="D289" i="1"/>
  <c r="D292" i="1"/>
  <c r="D299" i="1"/>
  <c r="D302" i="1"/>
  <c r="D308" i="1"/>
  <c r="D311" i="1"/>
  <c r="D314" i="1"/>
  <c r="D317" i="1"/>
  <c r="D320" i="1"/>
  <c r="D323" i="1"/>
  <c r="D325" i="1"/>
  <c r="D328" i="1"/>
  <c r="D331" i="1"/>
  <c r="D334" i="1"/>
  <c r="D337" i="1"/>
  <c r="D343" i="1"/>
  <c r="D347" i="1"/>
  <c r="D350" i="1"/>
  <c r="D353" i="1"/>
  <c r="D357" i="1"/>
  <c r="D360" i="1"/>
  <c r="D364" i="1"/>
  <c r="D370" i="1"/>
  <c r="D297" i="1"/>
  <c r="D306" i="1"/>
  <c r="D315" i="1"/>
  <c r="D333" i="1"/>
  <c r="D341" i="1"/>
  <c r="D358" i="1"/>
  <c r="D366" i="1"/>
  <c r="D256" i="1"/>
  <c r="D260" i="1"/>
  <c r="D263" i="1"/>
  <c r="D267" i="1"/>
  <c r="D274" i="1"/>
  <c r="D278" i="1"/>
  <c r="D284" i="1"/>
  <c r="D287" i="1"/>
  <c r="D290" i="1"/>
  <c r="D293" i="1"/>
  <c r="D309" i="1"/>
  <c r="D312" i="1"/>
  <c r="D326" i="1"/>
  <c r="D329" i="1"/>
  <c r="D332" i="1"/>
  <c r="D335" i="1"/>
  <c r="D338" i="1"/>
  <c r="D344" i="1"/>
  <c r="D348" i="1"/>
  <c r="D351" i="1"/>
  <c r="D354" i="1"/>
  <c r="D361" i="1"/>
  <c r="D365" i="1"/>
  <c r="D257" i="1"/>
  <c r="D264" i="1"/>
  <c r="D268" i="1"/>
  <c r="D271" i="1"/>
  <c r="D275" i="1"/>
  <c r="D279" i="1"/>
  <c r="D294" i="1"/>
  <c r="D300" i="1"/>
  <c r="D310" i="1"/>
  <c r="D318" i="1"/>
  <c r="D327" i="1"/>
  <c r="D345" i="1"/>
  <c r="D362" i="1"/>
  <c r="D258" i="1"/>
  <c r="D265" i="1"/>
  <c r="D269" i="1"/>
  <c r="D272" i="1"/>
  <c r="D276" i="1"/>
  <c r="D280" i="1"/>
  <c r="D295" i="1"/>
  <c r="D298" i="1"/>
  <c r="D301" i="1"/>
  <c r="D304" i="1"/>
  <c r="D307" i="1"/>
  <c r="D316" i="1"/>
  <c r="D319" i="1"/>
  <c r="D322" i="1"/>
  <c r="D342" i="1"/>
  <c r="D346" i="1"/>
  <c r="D356" i="1"/>
  <c r="D359" i="1"/>
  <c r="D363" i="1"/>
  <c r="D367" i="1"/>
  <c r="D303" i="1"/>
  <c r="D313" i="1"/>
  <c r="D321" i="1"/>
  <c r="D330" i="1"/>
  <c r="D355" i="1"/>
  <c r="D305" i="1"/>
  <c r="D336" i="1"/>
  <c r="D288" i="1"/>
  <c r="D349" i="1"/>
  <c r="D340" i="1"/>
  <c r="D324" i="1"/>
  <c r="D261" i="1"/>
  <c r="D296" i="1"/>
  <c r="D282" i="1"/>
  <c r="D253" i="1"/>
  <c r="D352" i="1"/>
  <c r="D369" i="1"/>
  <c r="D339" i="1"/>
  <c r="D368" i="1"/>
  <c r="D291" i="1"/>
  <c r="D281" i="1"/>
  <c r="D285" i="1"/>
</calcChain>
</file>

<file path=xl/comments1.xml><?xml version="1.0" encoding="utf-8"?>
<comments xmlns="http://schemas.openxmlformats.org/spreadsheetml/2006/main">
  <authors>
    <author>Cecilia Figueroa Ramirez</author>
  </authors>
  <commentList>
    <comment ref="B547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<sst xmlns="http://schemas.openxmlformats.org/spreadsheetml/2006/main" count="773" uniqueCount="516">
  <si>
    <t>Bajo protesta de decir verdad declaramos que los Estados Financieros y sus notas, son razonablemente correctos y son responsabilidad del emisor.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</si>
  <si>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</si>
  <si>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</si>
  <si>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</si>
  <si>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</si>
  <si>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</si>
  <si>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</si>
  <si>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</si>
  <si>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</si>
  <si>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</si>
  <si>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</si>
  <si>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</si>
  <si>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</si>
  <si>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</si>
  <si>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</si>
  <si>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</si>
  <si>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</si>
  <si>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</si>
  <si>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</si>
  <si>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</si>
  <si>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</si>
  <si>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</si>
  <si>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</si>
  <si>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</si>
  <si>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</si>
  <si>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</si>
  <si>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</si>
  <si>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</si>
  <si>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</si>
  <si>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</si>
  <si>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</si>
  <si>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</si>
  <si>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</si>
  <si>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</si>
  <si>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</si>
  <si>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</si>
  <si>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</si>
  <si>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</si>
  <si>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</si>
  <si>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</si>
  <si>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</si>
  <si>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Tasa</t>
  </si>
  <si>
    <t>Saldo Final</t>
  </si>
  <si>
    <t>Abonos del Período</t>
  </si>
  <si>
    <t>Cargos del Período</t>
  </si>
  <si>
    <t>Saldo Inicial</t>
  </si>
  <si>
    <t>Concepto</t>
  </si>
  <si>
    <t>Cuenta</t>
  </si>
  <si>
    <t>Notas</t>
  </si>
  <si>
    <t>Corte:</t>
  </si>
  <si>
    <t>Correspondiente del 1 de Enero al 31 de Diciembre de 2023</t>
  </si>
  <si>
    <t>Trimestral</t>
  </si>
  <si>
    <t>Periodicidad:</t>
  </si>
  <si>
    <t>Notas de Memoria</t>
  </si>
  <si>
    <t>Ejercicio:</t>
  </si>
  <si>
    <t>UNIVERSIDAD TECNOLOGICA DE LEON</t>
  </si>
  <si>
    <t>4. Total de Gastos Contables</t>
  </si>
  <si>
    <t>Otros Gastos Contables No Presupuestarios</t>
  </si>
  <si>
    <t>3.5</t>
  </si>
  <si>
    <t>Otros Gastos</t>
  </si>
  <si>
    <t>3.4</t>
  </si>
  <si>
    <t>Disminución de Inventarios</t>
  </si>
  <si>
    <t>3.3</t>
  </si>
  <si>
    <t>Provisiones</t>
  </si>
  <si>
    <t>3.2</t>
  </si>
  <si>
    <t>Estimaciones, Depreciaciones, Deterioros, Obsolescencia y Amortizaciones</t>
  </si>
  <si>
    <t>3.1</t>
  </si>
  <si>
    <t>3. Más Gastos Contables No Presupuestarios</t>
  </si>
  <si>
    <t>Otros Egresos Presupuestarios No Contables</t>
  </si>
  <si>
    <t>2.21</t>
  </si>
  <si>
    <t>Adeudos de Ejercicios Fiscales Anteriores (ADEFAS)</t>
  </si>
  <si>
    <t>2.20</t>
  </si>
  <si>
    <t>Amortización de la Deuda Pública</t>
  </si>
  <si>
    <t>2.19</t>
  </si>
  <si>
    <t>Provisiones para Contingencias y Otras Erogaciones Especiales</t>
  </si>
  <si>
    <t>2.18</t>
  </si>
  <si>
    <t>Inversiones en Fideicomisos, Mandatos y Otros Análogos</t>
  </si>
  <si>
    <t>2.17</t>
  </si>
  <si>
    <t>Concesión de Préstamos</t>
  </si>
  <si>
    <t>2.16</t>
  </si>
  <si>
    <t>Compra de Títulos y Valores</t>
  </si>
  <si>
    <t>2.15</t>
  </si>
  <si>
    <t>Acciones y Participaciones de Capital</t>
  </si>
  <si>
    <t>2.14</t>
  </si>
  <si>
    <t>Obra Pública en Bienes Propios</t>
  </si>
  <si>
    <t>2.13</t>
  </si>
  <si>
    <t>Obra Pública en Bienes de Dominio Público</t>
  </si>
  <si>
    <t>2.12</t>
  </si>
  <si>
    <t>Activos Intangibles</t>
  </si>
  <si>
    <t>2.11</t>
  </si>
  <si>
    <t>Bienes Inmuebles</t>
  </si>
  <si>
    <t>2.10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</si>
  <si>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</si>
  <si>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</si>
  <si>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</si>
  <si>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</si>
  <si>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</si>
  <si>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</si>
  <si>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</si>
  <si>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Materiales y Suministros</t>
  </si>
  <si>
    <t>Materias Primas y Materiales de Producción y Comercialización</t>
  </si>
  <si>
    <t>2. Menos Egresos Presupuestarios No Contables</t>
  </si>
  <si>
    <t>1. Total de Egresos Presupuestarios</t>
  </si>
  <si>
    <t>(Cifras en pesos)</t>
  </si>
  <si>
    <t>Conciliación entre los Egresos Presupuestarios y los Gastos Contables</t>
  </si>
  <si>
    <t>4. Total de Ingresos Contables</t>
  </si>
  <si>
    <t>Otros Ingresos Presupuestarios No Contables</t>
  </si>
  <si>
    <t>Ingresos Derivados de Financiamientos</t>
  </si>
  <si>
    <t>Aprovechamientos Patrimoniales</t>
  </si>
  <si>
    <t>3. Menos ingresos presupuestarios no contables</t>
  </si>
  <si>
    <t>Otros Ingresos Contables No Presupuestarios</t>
  </si>
  <si>
    <t>2.6</t>
  </si>
  <si>
    <t>Otros Ingresos y Beneficios Varios</t>
  </si>
  <si>
    <t>2.5</t>
  </si>
  <si>
    <t>Disminución del Exceso de Provisiones</t>
  </si>
  <si>
    <t>2.4</t>
  </si>
  <si>
    <t>Disminución del Exceso de Estimaciones por Pérdida o Deterioro u Obsolescencia</t>
  </si>
  <si>
    <t>2.3</t>
  </si>
  <si>
    <t>Incremento por Variación de inventarios</t>
  </si>
  <si>
    <t>2.2</t>
  </si>
  <si>
    <t>Ingresos Financieros</t>
  </si>
  <si>
    <t>2.1</t>
  </si>
  <si>
    <t>2. Más Ingresos Contables No Presupuestarios</t>
  </si>
  <si>
    <t>1. Total de Ingresos Presupuestarios</t>
  </si>
  <si>
    <t>Conciliación entre los Ingresos Presupuestarios y Contables</t>
  </si>
  <si>
    <t>= Flujos de Efectivo Netos de las Actividades de Operación</t>
  </si>
  <si>
    <t>Cuentas por cobrar CRI 90</t>
  </si>
  <si>
    <t>Cuentas por cobrar CRI 80</t>
  </si>
  <si>
    <t>Cuentas por cobrar CRI 70</t>
  </si>
  <si>
    <t>Ingresos por recuperar CRI 60</t>
  </si>
  <si>
    <t>Ingresos por recuperar CRI 50</t>
  </si>
  <si>
    <t>Ingresos por recuperar CRI 40</t>
  </si>
  <si>
    <t>Ingresos por recuperar CRI 30</t>
  </si>
  <si>
    <t>Ingresos por recuperar CRI 20</t>
  </si>
  <si>
    <t>Ingresos por recuperar CRI 10</t>
  </si>
  <si>
    <t>Incremento en Cuentas por Cobrar de Operación</t>
  </si>
  <si>
    <t xml:space="preserve">OTROS INGRESO Y BENEFICIOS </t>
  </si>
  <si>
    <t>(-) Movimientos de partidas (o rubros) que no afectan al efectivo (Ingreso)</t>
  </si>
  <si>
    <t>Gastos pagados por anticipado LP</t>
  </si>
  <si>
    <t>Activos Diferidos</t>
  </si>
  <si>
    <t>(-) Movimientos de partidas (o rubros) que afectan al efectivo (gasto)</t>
  </si>
  <si>
    <t>Aportaciones Federales</t>
  </si>
  <si>
    <t>Convenio Federal</t>
  </si>
  <si>
    <t>Municipal</t>
  </si>
  <si>
    <t xml:space="preserve">Estatal </t>
  </si>
  <si>
    <t>Ingresos (Patrimonio Capital)</t>
  </si>
  <si>
    <t>(-) Movimientos de partidas (o rubros) que afectan al efectivo</t>
  </si>
  <si>
    <t>Provisiones capítulo 8000</t>
  </si>
  <si>
    <t>Provisiones capítulo 4000</t>
  </si>
  <si>
    <t>Provisiones capítulo 3000</t>
  </si>
  <si>
    <t>Provisiones capítulo 2000</t>
  </si>
  <si>
    <t>Provisiones capítulo 1000</t>
  </si>
  <si>
    <t>Incremento en Cuentas por Pagar de Operación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</si>
  <si>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</si>
  <si>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</si>
  <si>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</si>
  <si>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</si>
  <si>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</si>
  <si>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</si>
  <si>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</si>
  <si>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</si>
  <si>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</si>
  <si>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</si>
  <si>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</si>
  <si>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</si>
  <si>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</si>
  <si>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</si>
  <si>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</si>
  <si>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</si>
  <si>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Provisiones de Pasivos a Largo Plazo</t>
  </si>
  <si>
    <t>Provisiones de Pasivos a Corto Plazo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</si>
  <si>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</si>
  <si>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</si>
  <si>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</si>
  <si>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</si>
  <si>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</si>
  <si>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</si>
  <si>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 no Circulante</t>
  </si>
  <si>
    <t>Estimaciones por Pérdida o Deterioro de Activos Circulantes</t>
  </si>
  <si>
    <t>OTROS GASTOS Y PERDIDAS EXTRAORDINARIAS</t>
  </si>
  <si>
    <t>Apoyo Financieros a Ahorradores y Deudores del Sistema Financiero Nacional</t>
  </si>
  <si>
    <t>Apoyos Financieros a Intermediarios</t>
  </si>
  <si>
    <t>Apoyos financieros</t>
  </si>
  <si>
    <t>Costo por coberturas</t>
  </si>
  <si>
    <t>Gastos de la Deuda Pública Interna</t>
  </si>
  <si>
    <t>Gastos de la deuda pública</t>
  </si>
  <si>
    <t>Comisiones de la Deuda Pública Interna</t>
  </si>
  <si>
    <t>Comisiones de la deuda pública</t>
  </si>
  <si>
    <t>Intereses de la Deuda Pública Interna</t>
  </si>
  <si>
    <t>Intereses de la deuda pública</t>
  </si>
  <si>
    <t>INTERESES, COMISIONES Y OTROS GASTOS DE LA DEUDA PUBLICA</t>
  </si>
  <si>
    <t>Amortización gastos pagados por anticipado CP</t>
  </si>
  <si>
    <t>GASTOS DE FUNCIONAMIENTO</t>
  </si>
  <si>
    <t>(+) Movimientos de partidas (o rubros) que no afectan al efectivo</t>
  </si>
  <si>
    <t>Resultados del Ejercicio Ahorro/Desahorro</t>
  </si>
  <si>
    <t>Nombre de la Cuenta / Concepto</t>
  </si>
  <si>
    <t>EFE-03 CONCILIACION DEL FLUJO DE EFECTIVO</t>
  </si>
  <si>
    <t>Total de Aplicación de efectivo por Actividades de Inversión</t>
  </si>
  <si>
    <t>Otros Activos Intangibles</t>
  </si>
  <si>
    <t>Licencias</t>
  </si>
  <si>
    <t>Concesiones y Franquicias</t>
  </si>
  <si>
    <t>Patentes, Marcas y Derechos</t>
  </si>
  <si>
    <t>Software</t>
  </si>
  <si>
    <t>Colecciones, Obras de Arte y Objetos Valiosos</t>
  </si>
  <si>
    <t>Bienes Muebles</t>
  </si>
  <si>
    <t>Otros Bienes Inmuebles</t>
  </si>
  <si>
    <t>Construcciones en Proceso en Bienes Propios</t>
  </si>
  <si>
    <t>Construcciones en Proceso en Bienes de Dominio Público</t>
  </si>
  <si>
    <t>Infraestructura</t>
  </si>
  <si>
    <t>Edificios no Habitacionales</t>
  </si>
  <si>
    <t>Viviendas</t>
  </si>
  <si>
    <t>Terrenos</t>
  </si>
  <si>
    <t>Bienes Inmuebles, Infraestructura y Construcciones en Proceso</t>
  </si>
  <si>
    <t>Pagos</t>
  </si>
  <si>
    <t>Adquisición</t>
  </si>
  <si>
    <t>EFE-02 ADQ. BIENES MUEBLES E INMUEBLES</t>
  </si>
  <si>
    <t>Total de Efectivo y Equivalentes</t>
  </si>
  <si>
    <t>Otros Efectivos y Equivalentes</t>
  </si>
  <si>
    <t>Depósitos de Fondos de Terceros en Garantía y/o Administración</t>
  </si>
  <si>
    <t>Fondos con Afectación Específica</t>
  </si>
  <si>
    <t>Inversiones Temporales (Hasta 3 meses)</t>
  </si>
  <si>
    <t>Bancos/Dependencias y Otros</t>
  </si>
  <si>
    <t>Bancos/Tesorería</t>
  </si>
  <si>
    <t>Efectivo</t>
  </si>
  <si>
    <t>EFE-01 FLUJOS DE EFECTIVO</t>
  </si>
  <si>
    <t>Notas de Desglose Estado de Flujos de Efectivo</t>
  </si>
  <si>
    <t>Cambios por Errores Contables</t>
  </si>
  <si>
    <t>Cambios en Políticas Contables</t>
  </si>
  <si>
    <t>Rectificaciones de Resultados de Ejercicios Anteriores</t>
  </si>
  <si>
    <t>Reservas por Contingencias</t>
  </si>
  <si>
    <t>Reservas Territoriales</t>
  </si>
  <si>
    <t>Reservas de Patrimonio</t>
  </si>
  <si>
    <t>Reservas</t>
  </si>
  <si>
    <t>Otros Revalúos</t>
  </si>
  <si>
    <t>Revalúo de Bienes Intangibles</t>
  </si>
  <si>
    <t>Revalúo de Bienes Muebles</t>
  </si>
  <si>
    <t>Revalúo de Bienes Inmuebles</t>
  </si>
  <si>
    <t>Revalúos</t>
  </si>
  <si>
    <t>Resultados de Ejercicios Anteriores</t>
  </si>
  <si>
    <t>Resultado del Ejercicio (Ahorro/ Desahorro)</t>
  </si>
  <si>
    <t>Procedencia</t>
  </si>
  <si>
    <t>Monto</t>
  </si>
  <si>
    <t>Nombre de la Cuenta</t>
  </si>
  <si>
    <t>VHP-02 PATRIMONIO GENERADO</t>
  </si>
  <si>
    <t>Actualización de la Hacienda Pública/Patrimonio</t>
  </si>
  <si>
    <t>Donaciones de Capital</t>
  </si>
  <si>
    <t>Aportaciones</t>
  </si>
  <si>
    <t>Naturaleza</t>
  </si>
  <si>
    <t>Tipo</t>
  </si>
  <si>
    <t>VHP-01 PATRIMONIO CONTRIBUIDO</t>
  </si>
  <si>
    <t>Notas de Desglose Estado de Variación en la Hacienda Pública</t>
  </si>
  <si>
    <t>Diferencias por Reestructuración de Deuda Pública Negativas</t>
  </si>
  <si>
    <t>Diferencias por Tipo de Cambio Negativas</t>
  </si>
  <si>
    <t>Apoyos Financieros</t>
  </si>
  <si>
    <t>Costo por Coberturas</t>
  </si>
  <si>
    <t>Gastos de la Deuda Pública Externa</t>
  </si>
  <si>
    <t>Gastos de la Deuda Pública</t>
  </si>
  <si>
    <t>Comisiones de la Deuda Pública Externa</t>
  </si>
  <si>
    <t>Comisiones de la Deuda Pública</t>
  </si>
  <si>
    <t>Intereses de la Deuda Pública Externa</t>
  </si>
  <si>
    <t>Intereses de la Deuda Pública</t>
  </si>
  <si>
    <t>Convenios de Descentralización y Otros</t>
  </si>
  <si>
    <t>Convenios de Reasignación</t>
  </si>
  <si>
    <t>Convenios</t>
  </si>
  <si>
    <t>Aportaciones de las Entidades Federativas a los Municipios</t>
  </si>
  <si>
    <t>Aportaciones de la Federación a Entidades Federativas y Municipios</t>
  </si>
  <si>
    <t>Participaciones de las Entidades Federativas a los Municipios</t>
  </si>
  <si>
    <t>Participaciones de la Federación a Entidades Federativas y Municipios</t>
  </si>
  <si>
    <t>Participaciones</t>
  </si>
  <si>
    <t>PARTICIPACIONES Y APORTACIONES</t>
  </si>
  <si>
    <t>Transferencias al Sector Privado Externo</t>
  </si>
  <si>
    <t>Transferencias al Exterior a Gobiernos Extranjeros y Organismos Internacionales</t>
  </si>
  <si>
    <t>Transferencias al Exterior</t>
  </si>
  <si>
    <t>Donativos Internacionales</t>
  </si>
  <si>
    <t>Donativos a Fideicomiso, Mandatos y Contratos Análogos Estatales</t>
  </si>
  <si>
    <t>Donativos a Fideicomiso, Mandatos y Contratos Análogos Privados</t>
  </si>
  <si>
    <t>Donativos a Entidades Federativas y Municipios</t>
  </si>
  <si>
    <t>Donativos a Instituciones sin Fines de Lucro</t>
  </si>
  <si>
    <t>Donativos</t>
  </si>
  <si>
    <t>Transferencias por Obligaciones de Ley</t>
  </si>
  <si>
    <t>Transferencias a la Seguridad Social</t>
  </si>
  <si>
    <t>Transferencias a Fideicomisos, Mandatos y Contratos Análogos a Entidades Paraestatales</t>
  </si>
  <si>
    <t>Transferencias a Fideicomisos, Mandatos y Contratos Análogos al Gobierno</t>
  </si>
  <si>
    <t>Transferencias a Fideicomisos, Mandatos y Contratos Análogos</t>
  </si>
  <si>
    <t>Otras Pensiones y Jubilaciones</t>
  </si>
  <si>
    <t>Jubilaciones</t>
  </si>
  <si>
    <t>Pensiones</t>
  </si>
  <si>
    <t>Pensiones y Jubilaciones</t>
  </si>
  <si>
    <t>Ayudas Sociales por Desastres Naturales y Otros Siniestros</t>
  </si>
  <si>
    <t>Ayudas Sociales a Instituciones</t>
  </si>
  <si>
    <t>Becas</t>
  </si>
  <si>
    <t>Ayudas Sociales a Personas</t>
  </si>
  <si>
    <t>Ayudas Sociales</t>
  </si>
  <si>
    <t>Subvenciones</t>
  </si>
  <si>
    <t>Subsidios</t>
  </si>
  <si>
    <t>Subsidios y Subvenciones</t>
  </si>
  <si>
    <t>Transferencias a Entidades Federativas y Municipios</t>
  </si>
  <si>
    <t>Transferencias a Entidades Paraestatales</t>
  </si>
  <si>
    <t>Transferencias al Resto del Sector Público</t>
  </si>
  <si>
    <t>Transferencias Internas al Sector Público</t>
  </si>
  <si>
    <t>Asignaciones al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</si>
  <si>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</si>
  <si>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</si>
  <si>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</si>
  <si>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</si>
  <si>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</si>
  <si>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</si>
  <si>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</si>
  <si>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</si>
  <si>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 y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</si>
  <si>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</si>
  <si>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</si>
  <si>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</si>
  <si>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</si>
  <si>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</si>
  <si>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</si>
  <si>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</si>
  <si>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</si>
  <si>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</si>
  <si>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Alimentos y Utensilios</t>
  </si>
  <si>
    <t>Materiales de Administración, Emisión de Documentos y Artículos Oficiales</t>
  </si>
  <si>
    <t>Pago de Estímulos a Servidores Públicos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</si>
  <si>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</si>
  <si>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</si>
  <si>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</si>
  <si>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</si>
  <si>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</si>
  <si>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</si>
  <si>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GASTOS Y OTRAS PERDIDAS</t>
  </si>
  <si>
    <t>Característica</t>
  </si>
  <si>
    <t>%</t>
  </si>
  <si>
    <t>ACT-04 GASTOS Y OTRAS PERDIDAS</t>
  </si>
  <si>
    <t>Diferencias por Reestructuración de Deuda Pública a Favor</t>
  </si>
  <si>
    <t>Utilidades por Participación Patrimonial</t>
  </si>
  <si>
    <t>Diferencias de Cotizaciones a Favor en Valores Negociables</t>
  </si>
  <si>
    <t>Diferencias por Tipo de Cambio a Favor</t>
  </si>
  <si>
    <t>Bonificaciones y Descuentos Obtenidos</t>
  </si>
  <si>
    <t>Incremento por Variación de Almacén de Materias Primas, Materiales y Suministros de Consumo</t>
  </si>
  <si>
    <t>Incremento por Variación de Inventarios de Materias Primas, Materiales y Suministros para Producción</t>
  </si>
  <si>
    <t>Incremento por Variación de Inventarios de Mercancías en Proceso de Elaboración</t>
  </si>
  <si>
    <t>Incremento por Variación de Inventarios de Mercancías Terminadas</t>
  </si>
  <si>
    <t>Incremento por Variación de Inventarios de Mercancías para Venta</t>
  </si>
  <si>
    <t>Incremento por Variación de Inventarios</t>
  </si>
  <si>
    <t>Otros Ingresos Financieros</t>
  </si>
  <si>
    <t>Intereses Ganados de Títulos, Valores y demás Instrumentos Financieros</t>
  </si>
  <si>
    <t>OTROS INGRESOS Y BENEFICIOS</t>
  </si>
  <si>
    <t>ACT-03 OTROS INGRESOS Y BENEFICIOS</t>
  </si>
  <si>
    <t>Transferencias del Fondo Mexicano del Petróleo para la Estabilización y el Desarrollo</t>
  </si>
  <si>
    <t>Transferencias Internas y Asignaciones del Sector Público</t>
  </si>
  <si>
    <t>Transferencias, Asignaciones, Subsidios y Otras ayudas</t>
  </si>
  <si>
    <t>Fondos Distintos de Aportaciones</t>
  </si>
  <si>
    <t>Incentivos derivados de la Colaboración Fiscal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</si>
  <si>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</si>
  <si>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</si>
  <si>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Característica Significativa</t>
  </si>
  <si>
    <t>ACT-02 PARTICIPACIONES, APORTACIONES, CONVENIOS, INCENTIVOS…</t>
  </si>
  <si>
    <t>Ingresos por Venta de Bienes y Prestación de Servicios de los Poderes Legislativo y Judicial, y de los Órganos Autónomos</t>
  </si>
  <si>
    <t>Ingresos por Venta de Bienes y Prestación de Servicios de Fideicomisos Financieros Públicos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</si>
  <si>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</si>
  <si>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</si>
  <si>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</si>
  <si>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</si>
  <si>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</si>
  <si>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</si>
  <si>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Ingresos por Venta de Bienes y Prestación de Servicios</t>
  </si>
  <si>
    <t>Otros Aprovechamientos</t>
  </si>
  <si>
    <t>Accesorios de Aprovechamientos</t>
  </si>
  <si>
    <t>Aprovechamientos no Comprendidos en la Ley de Ingresos Vigente, Causados en Ejercicios Fiscales Anteriores Pendientes de Liquidación o Pago</t>
  </si>
  <si>
    <t>Aprovechamientos Provenientes de Obras Públicas</t>
  </si>
  <si>
    <t>Reintegros</t>
  </si>
  <si>
    <t>Indemnizaciones</t>
  </si>
  <si>
    <t>Multas</t>
  </si>
  <si>
    <t>Incentivos Derivados de la Colaboración Fiscal</t>
  </si>
  <si>
    <t>Aprovechamientos</t>
  </si>
  <si>
    <t>Productos no Comprendidos en la Ley de Ingresos Vigente, Causados en Ejercicios Fiscales Anteriores Pendientes de Liquidación o Pago</t>
  </si>
  <si>
    <t>Productos</t>
  </si>
  <si>
    <t>Otros Derechos</t>
  </si>
  <si>
    <t>Derechos no Comprendidos en la Ley de Ingresos Vigente, Causados en Ejercicios Fiscales Anteriores Pendientes de Liquidación o Pago</t>
  </si>
  <si>
    <t>Accesorios de Derechos</t>
  </si>
  <si>
    <t>Derechos por Prestación de Servicios</t>
  </si>
  <si>
    <t>Derechos por el Uso, Goce, Aprovechamiento o Explotación de Bienes de Dominio Público</t>
  </si>
  <si>
    <t>Derechos</t>
  </si>
  <si>
    <t>Contribuciones de Mejoras no Comprendidas en la Ley de Ingresos Vigente, Causadas en Ejercicios Fiscales Anteriores Pendientes de Liquidación o Pago</t>
  </si>
  <si>
    <t>Contribuciones de Mejoras por Obras Públicas</t>
  </si>
  <si>
    <t>Contribuciones de Mejoras</t>
  </si>
  <si>
    <t>Otras Cuotas y Aportaciones para la Seguridad Social</t>
  </si>
  <si>
    <t>Accesorios de Cuotas y Aportaciones de Seguridad Social</t>
  </si>
  <si>
    <t>Cuotas de Ahorro para el Retiro</t>
  </si>
  <si>
    <t>Cuotas para la Seguridad Social</t>
  </si>
  <si>
    <t>Aportaciones para Fondos de Vivienda</t>
  </si>
  <si>
    <t>Cuotas y Aportaciones de Seguridad Social</t>
  </si>
  <si>
    <t>Otros Impuestos</t>
  </si>
  <si>
    <t>Impuestos no Comprendidos en la Ley de Ingresos Vigente, Causados en Ejercicios Fiscales Anteriores Pendientes de Liquidación o Pago</t>
  </si>
  <si>
    <t>Accesorios de Impuestos</t>
  </si>
  <si>
    <t>Impuestos Ecológicos</t>
  </si>
  <si>
    <t>Impuestos Sobre Nóminas y Asimilables</t>
  </si>
  <si>
    <t>Impuestos al Comercio Exterior</t>
  </si>
  <si>
    <t>Impuestos Sobre la Producción, el Consumo y las Transacciones</t>
  </si>
  <si>
    <t>Impuestos Sobre el Patrimonio</t>
  </si>
  <si>
    <t>Impuestos Sobre los Ingresos</t>
  </si>
  <si>
    <t>Impuestos</t>
  </si>
  <si>
    <t>INGRESOS DE GESTION</t>
  </si>
  <si>
    <t>ACT-01 INGRESOS DE GESTION</t>
  </si>
  <si>
    <t>Notas de Desglose Estado de Actividades</t>
  </si>
  <si>
    <t>Otros Pasivos Diferidos a Largo Plazo</t>
  </si>
  <si>
    <t>Intereses Cobrados por Adelantado a Largo Plazo</t>
  </si>
  <si>
    <t>Créditos Diferidos a Largo Plazo</t>
  </si>
  <si>
    <t>Pasivos Diferidos a Largo Plazo</t>
  </si>
  <si>
    <t>Otros Pasivos Circulantes</t>
  </si>
  <si>
    <t>Otros Pasivos Diferidos a Corto Plazo</t>
  </si>
  <si>
    <t>ESF-14 OTROS PASIVOS CIRCULANTES</t>
  </si>
  <si>
    <t>Valores y Bienes en Garantía a Largo Plazo</t>
  </si>
  <si>
    <t>Otros Fondos de Terceros en Garantía y/o Administración a Largo Plazo</t>
  </si>
  <si>
    <t>Fondos de Fideicomisos, Mandatos y Contratos Análogos a Largo Plazo</t>
  </si>
  <si>
    <t>Fondos Contingentes a Largo Plazo</t>
  </si>
  <si>
    <t>Fondos en Administración a Largo Plazo</t>
  </si>
  <si>
    <t>Fondos en Garantía a Largo Plazo</t>
  </si>
  <si>
    <t>Fondos y Bienes de Terceros en Garantía y/o Administración a Largo Plazo</t>
  </si>
  <si>
    <t>Valores y Bienes en Garantía a Corto Plazo</t>
  </si>
  <si>
    <t>Otros Fondos de Terceros en Garantía y/o Administración a Corto Plazo</t>
  </si>
  <si>
    <t>Fondos de Fideicomisos, Mandatos y Contratos Análogos a Corto Plazo</t>
  </si>
  <si>
    <t>Fondos Contingentes a Corto Plazo</t>
  </si>
  <si>
    <t>Fondos en Administración a Corto Plazo</t>
  </si>
  <si>
    <t>Fondos en Garantía a Corto Plazo</t>
  </si>
  <si>
    <t>Fondos y Bienes de Terceros en Garantía y/o Administración a Corto Plazo</t>
  </si>
  <si>
    <t>ESF-13 FONDOS Y BIENES DE TERCEROS</t>
  </si>
  <si>
    <t>Otros Documentos por Pagar a Corto Plazo</t>
  </si>
  <si>
    <t>Documentos con Contratistas por Obras Públicas por Pagar a Corto Plazo</t>
  </si>
  <si>
    <t>Documentos Comerciales por Pagar a Corto Plazo</t>
  </si>
  <si>
    <t>Documentos por Pagar a Corto Plazo</t>
  </si>
  <si>
    <t>Otras Cuentas por Pagar a Corto Plazo</t>
  </si>
  <si>
    <t>Devoluciones de la Ley de Ingresos por Pagar a Corto Plazo</t>
  </si>
  <si>
    <t>Retenciones y Contribuciones por Pagar a Corto Plazo</t>
  </si>
  <si>
    <t>Intereses, Comisiones y Otros Gastos de la Deuda Pública por Pagar a Corto Plazo</t>
  </si>
  <si>
    <t>Transferencias Otorgadas por Pagar a Corto Plazo</t>
  </si>
  <si>
    <t>Participaciones y Aportaciones por Pagar a Corto Plazo</t>
  </si>
  <si>
    <t>Contratistas por Obras Públicas por Pagar a Corto Plazo</t>
  </si>
  <si>
    <t>Proveedores por Pagar a Corto Plazo</t>
  </si>
  <si>
    <t>Servicios Personales por Pagar a Corto Plazo</t>
  </si>
  <si>
    <t>Cuentas por Pagar a Corto Plazo</t>
  </si>
  <si>
    <t>Factibilidad de Pago</t>
  </si>
  <si>
    <t>Más 365 Días</t>
  </si>
  <si>
    <t>A 365 Días</t>
  </si>
  <si>
    <t>A 180 Días</t>
  </si>
  <si>
    <t>A 90 Días</t>
  </si>
  <si>
    <t>ESF-12 CUENTAS Y DOCUMENTOS POR PAGAR</t>
  </si>
  <si>
    <t>Bienes en Comodato</t>
  </si>
  <si>
    <t>Bienes en Arrendamiento Financiero</t>
  </si>
  <si>
    <t>Bienes en Concesión</t>
  </si>
  <si>
    <t>Otros Activos no Circulantes</t>
  </si>
  <si>
    <t>ESF-11 OTROS ACTIVOS</t>
  </si>
  <si>
    <t>Adquisición con Fondos de Terceros</t>
  </si>
  <si>
    <t>Bienes Derivados de Embargos, Decomisos, Aseguramientos y Dación en Pago</t>
  </si>
  <si>
    <t>Bienes en Garantía (excluye depósitos de fondos</t>
  </si>
  <si>
    <t>Valores en Garantía</t>
  </si>
  <si>
    <t>Otros Activos Circulantes</t>
  </si>
  <si>
    <t>ESF-11 OTROS ACTIVOS CIRCULANTE Y NO CIRCULANTE</t>
  </si>
  <si>
    <t>Estimación por Deterioro de Inventarios</t>
  </si>
  <si>
    <t>Estimaciones para Cuentas Incobrables por Derechos a Recibir Efectivo o Equivalentes</t>
  </si>
  <si>
    <t>Estimación por Pérdida o Deterioro de Activos Circulantes</t>
  </si>
  <si>
    <t>Criterio</t>
  </si>
  <si>
    <t>ESF-10 ESTIMACIONES Y DETERIOROS</t>
  </si>
  <si>
    <t>Otros Activos Diferidos</t>
  </si>
  <si>
    <t>Beneficios al Retiro de Empleados Pagados por Adelantado</t>
  </si>
  <si>
    <t>Anticipos a Largo Plazo</t>
  </si>
  <si>
    <t>Gastos Pagados por Adelantado a Largo Plazo</t>
  </si>
  <si>
    <t>Derechos Sobre Bienes en Régimen de Arrendamiento Financiero</t>
  </si>
  <si>
    <t>Estudios, Formulación y Evaluación de Proyectos</t>
  </si>
  <si>
    <t>Criterios</t>
  </si>
  <si>
    <t>Tasas Aplicada</t>
  </si>
  <si>
    <t>Método</t>
  </si>
  <si>
    <t>Amort. Acum</t>
  </si>
  <si>
    <t>Amort. Gasto</t>
  </si>
  <si>
    <t>ESF-09 INTANGIBLES Y DIFERIDOS</t>
  </si>
  <si>
    <t>Dep. Acumulada</t>
  </si>
  <si>
    <t>Dep. Gasto</t>
  </si>
  <si>
    <t>ESF-08 BIENES MUEBLES E INMUEBLES</t>
  </si>
  <si>
    <t>Participaciones y Aportaciones de Capital</t>
  </si>
  <si>
    <t>ESF-07 PARTICIPACIONES Y APORTACIONES DE CAPITAL</t>
  </si>
  <si>
    <t>Fideicomisos, Mandatos y Contratos Análogos</t>
  </si>
  <si>
    <t>ESF-06 FIDEICOMISOS, MANDATOS Y CONTRATOS ANÁLOGOS</t>
  </si>
  <si>
    <t>Almacén de Materiales y Suministros de Consumo</t>
  </si>
  <si>
    <t>Almacenes</t>
  </si>
  <si>
    <t>Impacto a la informacion financiera por cambios en el metodo</t>
  </si>
  <si>
    <t>Conveniencia de Aplicación</t>
  </si>
  <si>
    <t>ESF-05 ALMACENES</t>
  </si>
  <si>
    <t>Bienes en Tránsito</t>
  </si>
  <si>
    <t>Inventario de Materias Primas, Materiales y Suministros para Producción</t>
  </si>
  <si>
    <t>Inventario de Mercancías en Proceso de Elaboración</t>
  </si>
  <si>
    <t>Inventario de Mercancías Terminadas</t>
  </si>
  <si>
    <t>Inventario de Mercancías para Venta</t>
  </si>
  <si>
    <t>Inventarios</t>
  </si>
  <si>
    <t>Impacto de Información Financiera</t>
  </si>
  <si>
    <t>Convencia de la Aplicación</t>
  </si>
  <si>
    <t>Método de Valuación</t>
  </si>
  <si>
    <t>Sistema de Costeo</t>
  </si>
  <si>
    <t>ESF-04 BIENES DISPONIBLES PARA SU TRANSFORMACIÓN ESTIMACIONES Y DETERIOROS (INVENTARIOS)</t>
  </si>
  <si>
    <t>Otros Derechos a Recibir Bienes o Servicios a Corto Plazo</t>
  </si>
  <si>
    <t>Anticipo a Contratistas por Obras Públicas a Corto Plazo</t>
  </si>
  <si>
    <t>Anticipo a Proveedores por Adquisición de Bienes Intangibles a Corto Plazo</t>
  </si>
  <si>
    <t>Anticipo a Proveedores por Adquisición de Bienes Inmuebles y Muebles a Corto Plazo</t>
  </si>
  <si>
    <t>Anticipo a Proveedores por Adquisición de Bienes y Prestación de Servicios a Corto Plazo</t>
  </si>
  <si>
    <t>Otros Derechos a Recibir Efectivo o Equivalentes a Corto Plazo</t>
  </si>
  <si>
    <t>Préstamos Otorgados a Corto Plazo</t>
  </si>
  <si>
    <t>Deudores por Anticipos de la Tesorería a Corto Plazo</t>
  </si>
  <si>
    <t>Deudores Diversos por Cobrar a Corto Plazo</t>
  </si>
  <si>
    <t>+ 365 Días</t>
  </si>
  <si>
    <t>ESF-03 CONTRIBUCIONES POR RECUPERAR CORTO PLAZO</t>
  </si>
  <si>
    <t>Ingresos por Recuperar a Corto Plazo</t>
  </si>
  <si>
    <t>Cuentas por Cobrar a Corto Plazo</t>
  </si>
  <si>
    <t>Factibilidad de Cobro</t>
  </si>
  <si>
    <t>ESF-02 CONTRIBUCIONES POR RECUPERAR</t>
  </si>
  <si>
    <t>Inversiones a Largo Plazo</t>
  </si>
  <si>
    <t>Inversiones Financieras de Corto Plazo</t>
  </si>
  <si>
    <t>ESF-01 FONDOS CON AFECTACIÓN ESPECÍFICA E INVERSIONES FINANCIERAS</t>
  </si>
  <si>
    <t>Notas de Desglose 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</si>
</sst>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2B956F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471306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1406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0" borderId="0" xfId="3" applyFont="1"/>
    <xf numFmtId="0" fontId="3" fillId="0" borderId="0" xfId="4" applyFont="1"/>
    <xf numFmtId="0" fontId="3" fillId="0" borderId="0" xfId="4" applyFont="1" applyAlignment="1"/>
    <xf numFmtId="4" fontId="3" fillId="0" borderId="0" xfId="4" applyNumberFormat="1" applyFont="1"/>
    <xf numFmtId="0" fontId="4" fillId="0" borderId="0" xfId="4" applyFont="1"/>
    <xf numFmtId="0" fontId="4" fillId="0" borderId="0" xfId="4" applyFont="1" applyAlignment="1">
      <alignment horizontal="center"/>
    </xf>
    <xf numFmtId="0" fontId="5" fillId="2" borderId="0" xfId="4" applyFont="1" applyFill="1"/>
    <xf numFmtId="0" fontId="6" fillId="0" borderId="0" xfId="4" applyFont="1" applyFill="1"/>
    <xf numFmtId="0" fontId="6" fillId="3" borderId="0" xfId="4" applyFont="1" applyFill="1"/>
    <xf numFmtId="0" fontId="6" fillId="3" borderId="0" xfId="4" applyFont="1" applyFill="1" applyAlignment="1">
      <alignment horizontal="center" vertical="center"/>
    </xf>
    <xf numFmtId="0" fontId="7" fillId="4" borderId="0" xfId="4" applyFont="1" applyFill="1" applyAlignment="1">
      <alignment horizontal="left" vertical="center"/>
    </xf>
    <xf numFmtId="0" fontId="4" fillId="4" borderId="0" xfId="4" applyFont="1" applyFill="1" applyAlignment="1">
      <alignment horizontal="right" vertical="center"/>
    </xf>
    <xf numFmtId="0" fontId="4" fillId="4" borderId="0" xfId="4" applyFont="1" applyFill="1" applyAlignment="1"/>
    <xf numFmtId="0" fontId="4" fillId="4" borderId="0" xfId="4" applyFont="1" applyFill="1" applyAlignment="1">
      <alignment horizontal="center"/>
    </xf>
    <xf numFmtId="0" fontId="4" fillId="4" borderId="0" xfId="4" applyFont="1" applyFill="1" applyAlignment="1">
      <alignment vertical="center"/>
    </xf>
    <xf numFmtId="0" fontId="4" fillId="4" borderId="0" xfId="4" applyFont="1" applyFill="1" applyAlignment="1">
      <alignment horizontal="center" vertical="center"/>
    </xf>
    <xf numFmtId="0" fontId="8" fillId="0" borderId="0" xfId="5" applyFont="1"/>
    <xf numFmtId="0" fontId="8" fillId="0" borderId="0" xfId="5" applyFont="1" applyAlignment="1">
      <alignment wrapText="1"/>
    </xf>
    <xf numFmtId="3" fontId="4" fillId="5" borderId="1" xfId="6" applyNumberFormat="1" applyFont="1" applyFill="1" applyBorder="1" applyAlignment="1">
      <alignment horizontal="right" vertical="center" wrapText="1" indent="1"/>
    </xf>
    <xf numFmtId="0" fontId="4" fillId="5" borderId="2" xfId="6" applyFont="1" applyFill="1" applyBorder="1" applyAlignment="1">
      <alignment vertical="center"/>
    </xf>
    <xf numFmtId="0" fontId="4" fillId="6" borderId="2" xfId="6" applyFont="1" applyFill="1" applyBorder="1" applyAlignment="1">
      <alignment vertical="center"/>
    </xf>
    <xf numFmtId="4" fontId="3" fillId="0" borderId="3" xfId="6" applyNumberFormat="1" applyFont="1" applyFill="1" applyBorder="1" applyAlignment="1">
      <alignment horizontal="right" vertical="center"/>
    </xf>
    <xf numFmtId="0" fontId="3" fillId="0" borderId="3" xfId="6" applyFont="1" applyFill="1" applyBorder="1" applyAlignment="1">
      <alignment vertical="center"/>
    </xf>
    <xf numFmtId="0" fontId="8" fillId="0" borderId="3" xfId="6" applyFont="1" applyBorder="1"/>
    <xf numFmtId="3" fontId="9" fillId="0" borderId="1" xfId="6" applyNumberFormat="1" applyFont="1" applyFill="1" applyBorder="1" applyAlignment="1">
      <alignment horizontal="right" vertical="center" indent="1"/>
    </xf>
    <xf numFmtId="0" fontId="9" fillId="0" borderId="4" xfId="6" applyFont="1" applyFill="1" applyBorder="1" applyAlignment="1">
      <alignment horizontal="left" vertical="center" indent="1"/>
    </xf>
    <xf numFmtId="49" fontId="9" fillId="0" borderId="2" xfId="6" applyNumberFormat="1" applyFont="1" applyFill="1" applyBorder="1"/>
    <xf numFmtId="3" fontId="9" fillId="0" borderId="1" xfId="6" applyNumberFormat="1" applyFont="1" applyFill="1" applyBorder="1" applyAlignment="1">
      <alignment horizontal="right" vertical="center" wrapText="1" indent="1"/>
    </xf>
    <xf numFmtId="0" fontId="9" fillId="0" borderId="4" xfId="6" applyFont="1" applyFill="1" applyBorder="1" applyAlignment="1">
      <alignment horizontal="left" vertical="center" wrapText="1" indent="1"/>
    </xf>
    <xf numFmtId="3" fontId="7" fillId="0" borderId="1" xfId="6" applyNumberFormat="1" applyFont="1" applyFill="1" applyBorder="1" applyAlignment="1">
      <alignment horizontal="right" vertical="center" wrapText="1" indent="1"/>
    </xf>
    <xf numFmtId="0" fontId="7" fillId="0" borderId="4" xfId="6" applyFont="1" applyFill="1" applyBorder="1" applyAlignment="1">
      <alignment vertical="center"/>
    </xf>
    <xf numFmtId="0" fontId="7" fillId="0" borderId="2" xfId="6" applyFont="1" applyFill="1" applyBorder="1" applyAlignment="1">
      <alignment vertical="center"/>
    </xf>
    <xf numFmtId="4" fontId="9" fillId="0" borderId="3" xfId="6" applyNumberFormat="1" applyFont="1" applyFill="1" applyBorder="1" applyAlignment="1">
      <alignment horizontal="right" vertical="center"/>
    </xf>
    <xf numFmtId="0" fontId="9" fillId="0" borderId="3" xfId="6" applyFont="1" applyFill="1" applyBorder="1" applyAlignment="1">
      <alignment vertical="center"/>
    </xf>
    <xf numFmtId="0" fontId="9" fillId="0" borderId="3" xfId="6" applyFont="1" applyFill="1" applyBorder="1"/>
    <xf numFmtId="49" fontId="9" fillId="0" borderId="2" xfId="6" applyNumberFormat="1" applyFont="1" applyFill="1" applyBorder="1" applyAlignment="1">
      <alignment vertical="center"/>
    </xf>
    <xf numFmtId="3" fontId="4" fillId="0" borderId="1" xfId="6" applyNumberFormat="1" applyFont="1" applyFill="1" applyBorder="1" applyAlignment="1">
      <alignment horizontal="right" vertical="center" wrapText="1" indent="1"/>
    </xf>
    <xf numFmtId="0" fontId="4" fillId="0" borderId="4" xfId="6" applyFont="1" applyFill="1" applyBorder="1" applyAlignment="1">
      <alignment vertical="center"/>
    </xf>
    <xf numFmtId="0" fontId="4" fillId="0" borderId="2" xfId="6" applyFont="1" applyFill="1" applyBorder="1" applyAlignment="1">
      <alignment vertical="center"/>
    </xf>
    <xf numFmtId="4" fontId="4" fillId="0" borderId="3" xfId="6" applyNumberFormat="1" applyFont="1" applyFill="1" applyBorder="1" applyAlignment="1">
      <alignment horizontal="right" vertical="center"/>
    </xf>
    <xf numFmtId="0" fontId="4" fillId="0" borderId="3" xfId="6" applyFont="1" applyFill="1" applyBorder="1" applyAlignment="1">
      <alignment vertical="center"/>
    </xf>
    <xf numFmtId="3" fontId="4" fillId="5" borderId="1" xfId="6" applyNumberFormat="1" applyFont="1" applyFill="1" applyBorder="1" applyAlignment="1">
      <alignment horizontal="right" vertical="center"/>
    </xf>
    <xf numFmtId="0" fontId="4" fillId="5" borderId="5" xfId="6" applyFont="1" applyFill="1" applyBorder="1" applyAlignment="1">
      <alignment vertical="center"/>
    </xf>
    <xf numFmtId="0" fontId="10" fillId="5" borderId="6" xfId="6" applyFont="1" applyFill="1" applyBorder="1" applyAlignment="1">
      <alignment horizontal="center" vertical="center"/>
    </xf>
    <xf numFmtId="0" fontId="10" fillId="5" borderId="7" xfId="6" applyFont="1" applyFill="1" applyBorder="1" applyAlignment="1">
      <alignment horizontal="center" vertical="center"/>
    </xf>
    <xf numFmtId="0" fontId="10" fillId="5" borderId="5" xfId="6" applyFont="1" applyFill="1" applyBorder="1" applyAlignment="1">
      <alignment horizontal="center" vertical="center"/>
    </xf>
    <xf numFmtId="0" fontId="7" fillId="5" borderId="8" xfId="6" applyFont="1" applyFill="1" applyBorder="1" applyAlignment="1" applyProtection="1">
      <alignment horizontal="center" vertical="center" wrapText="1"/>
      <protection locked="0"/>
    </xf>
    <xf numFmtId="0" fontId="7" fillId="5" borderId="0" xfId="6" applyFont="1" applyFill="1" applyBorder="1" applyAlignment="1" applyProtection="1">
      <alignment horizontal="center" vertical="center" wrapText="1"/>
      <protection locked="0"/>
    </xf>
    <xf numFmtId="0" fontId="7" fillId="5" borderId="9" xfId="6" applyFont="1" applyFill="1" applyBorder="1" applyAlignment="1" applyProtection="1">
      <alignment horizontal="center" vertical="center" wrapText="1"/>
      <protection locked="0"/>
    </xf>
    <xf numFmtId="0" fontId="7" fillId="5" borderId="0" xfId="6" applyFont="1" applyFill="1" applyAlignment="1" applyProtection="1">
      <alignment horizontal="center" vertical="center" wrapText="1"/>
      <protection locked="0"/>
    </xf>
    <xf numFmtId="0" fontId="7" fillId="5" borderId="10" xfId="6" applyFont="1" applyFill="1" applyBorder="1" applyAlignment="1" applyProtection="1">
      <alignment horizontal="center" vertical="center" wrapText="1"/>
      <protection locked="0"/>
    </xf>
    <xf numFmtId="0" fontId="7" fillId="5" borderId="11" xfId="6" applyFont="1" applyFill="1" applyBorder="1" applyAlignment="1" applyProtection="1">
      <alignment horizontal="center" vertical="center" wrapText="1"/>
      <protection locked="0"/>
    </xf>
    <xf numFmtId="0" fontId="7" fillId="5" borderId="12" xfId="6" applyFont="1" applyFill="1" applyBorder="1" applyAlignment="1" applyProtection="1">
      <alignment horizontal="center" vertical="center" wrapText="1"/>
      <protection locked="0"/>
    </xf>
    <xf numFmtId="0" fontId="4" fillId="5" borderId="1" xfId="6" applyFont="1" applyFill="1" applyBorder="1" applyAlignment="1">
      <alignment vertical="center"/>
    </xf>
    <xf numFmtId="4" fontId="3" fillId="0" borderId="11" xfId="6" applyNumberFormat="1" applyFont="1" applyFill="1" applyBorder="1" applyAlignment="1">
      <alignment horizontal="right" vertical="center" indent="1"/>
    </xf>
    <xf numFmtId="0" fontId="3" fillId="0" borderId="3" xfId="6" applyFont="1" applyFill="1" applyBorder="1" applyAlignment="1">
      <alignment horizontal="left" vertical="center"/>
    </xf>
    <xf numFmtId="0" fontId="8" fillId="0" borderId="0" xfId="6" applyFont="1"/>
    <xf numFmtId="3" fontId="3" fillId="0" borderId="1" xfId="6" applyNumberFormat="1" applyFont="1" applyFill="1" applyBorder="1" applyAlignment="1">
      <alignment horizontal="right" vertical="center" indent="1"/>
    </xf>
    <xf numFmtId="0" fontId="3" fillId="0" borderId="3" xfId="6" applyFont="1" applyFill="1" applyBorder="1" applyAlignment="1">
      <alignment horizontal="left" vertical="center" indent="1"/>
    </xf>
    <xf numFmtId="0" fontId="9" fillId="0" borderId="2" xfId="6" applyFont="1" applyBorder="1" applyAlignment="1">
      <alignment horizontal="left"/>
    </xf>
    <xf numFmtId="3" fontId="3" fillId="0" borderId="1" xfId="6" applyNumberFormat="1" applyFont="1" applyFill="1" applyBorder="1" applyAlignment="1">
      <alignment horizontal="right" vertical="center" wrapText="1" indent="1"/>
    </xf>
    <xf numFmtId="0" fontId="3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/>
    </xf>
    <xf numFmtId="4" fontId="3" fillId="0" borderId="3" xfId="6" applyNumberFormat="1" applyFont="1" applyFill="1" applyBorder="1" applyAlignment="1">
      <alignment horizontal="right" vertical="center" wrapText="1" indent="1"/>
    </xf>
    <xf numFmtId="0" fontId="3" fillId="0" borderId="3" xfId="6" applyFont="1" applyFill="1" applyBorder="1" applyAlignment="1">
      <alignment horizontal="left" vertical="center" wrapText="1"/>
    </xf>
    <xf numFmtId="0" fontId="8" fillId="0" borderId="0" xfId="6" applyFont="1" applyFill="1" applyBorder="1"/>
    <xf numFmtId="0" fontId="3" fillId="0" borderId="2" xfId="6" applyFont="1" applyFill="1" applyBorder="1" applyAlignment="1">
      <alignment horizontal="left" vertical="center"/>
    </xf>
    <xf numFmtId="0" fontId="8" fillId="0" borderId="2" xfId="6" applyFont="1" applyBorder="1"/>
    <xf numFmtId="0" fontId="9" fillId="0" borderId="3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vertical="center"/>
    </xf>
    <xf numFmtId="0" fontId="4" fillId="0" borderId="3" xfId="6" applyFont="1" applyFill="1" applyBorder="1" applyAlignment="1">
      <alignment horizontal="right" vertical="center"/>
    </xf>
    <xf numFmtId="0" fontId="10" fillId="5" borderId="8" xfId="6" applyFont="1" applyFill="1" applyBorder="1" applyAlignment="1">
      <alignment horizontal="center" vertical="center"/>
    </xf>
    <xf numFmtId="0" fontId="10" fillId="5" borderId="0" xfId="6" applyFont="1" applyFill="1" applyBorder="1" applyAlignment="1">
      <alignment horizontal="center" vertical="center"/>
    </xf>
    <xf numFmtId="0" fontId="10" fillId="5" borderId="9" xfId="6" applyFont="1" applyFill="1" applyBorder="1" applyAlignment="1">
      <alignment horizontal="center" vertical="center"/>
    </xf>
    <xf numFmtId="0" fontId="10" fillId="5" borderId="0" xfId="6" applyFont="1" applyFill="1" applyAlignment="1">
      <alignment horizontal="center" vertical="center"/>
    </xf>
    <xf numFmtId="0" fontId="10" fillId="5" borderId="10" xfId="6" applyFont="1" applyFill="1" applyBorder="1" applyAlignment="1">
      <alignment horizontal="center" vertical="center"/>
    </xf>
    <xf numFmtId="0" fontId="10" fillId="5" borderId="11" xfId="6" applyFont="1" applyFill="1" applyBorder="1" applyAlignment="1">
      <alignment horizontal="center" vertical="center"/>
    </xf>
    <xf numFmtId="0" fontId="10" fillId="5" borderId="12" xfId="6" applyFont="1" applyFill="1" applyBorder="1" applyAlignment="1">
      <alignment horizontal="center" vertical="center"/>
    </xf>
    <xf numFmtId="4" fontId="4" fillId="0" borderId="0" xfId="4" applyNumberFormat="1" applyFont="1"/>
    <xf numFmtId="0" fontId="4" fillId="0" borderId="0" xfId="4" quotePrefix="1" applyFont="1" applyAlignment="1">
      <alignment horizontal="left" indent="1"/>
    </xf>
    <xf numFmtId="0" fontId="3" fillId="0" borderId="0" xfId="4" applyFont="1" applyAlignment="1">
      <alignment horizontal="center"/>
    </xf>
    <xf numFmtId="0" fontId="9" fillId="0" borderId="0" xfId="4" applyFont="1" applyFill="1" applyAlignment="1">
      <alignment wrapText="1"/>
    </xf>
    <xf numFmtId="4" fontId="8" fillId="0" borderId="0" xfId="7" applyNumberFormat="1" applyFont="1" applyFill="1" applyBorder="1" applyAlignment="1" applyProtection="1">
      <alignment vertical="top"/>
      <protection locked="0"/>
    </xf>
    <xf numFmtId="0" fontId="7" fillId="0" borderId="0" xfId="4" applyFont="1" applyFill="1" applyAlignment="1">
      <alignment wrapText="1"/>
    </xf>
    <xf numFmtId="4" fontId="3" fillId="0" borderId="0" xfId="1" applyNumberFormat="1" applyFont="1" applyFill="1"/>
    <xf numFmtId="0" fontId="9" fillId="0" borderId="0" xfId="7" applyFont="1" applyFill="1" applyAlignment="1">
      <alignment wrapText="1"/>
    </xf>
    <xf numFmtId="0" fontId="3" fillId="0" borderId="0" xfId="7" applyFont="1" applyFill="1" applyAlignment="1">
      <alignment horizontal="center"/>
    </xf>
    <xf numFmtId="4" fontId="4" fillId="0" borderId="0" xfId="7" applyNumberFormat="1" applyFont="1" applyFill="1"/>
    <xf numFmtId="4" fontId="4" fillId="0" borderId="0" xfId="1" applyNumberFormat="1" applyFont="1" applyFill="1"/>
    <xf numFmtId="0" fontId="7" fillId="0" borderId="0" xfId="7" applyFont="1" applyFill="1" applyAlignment="1">
      <alignment wrapText="1"/>
    </xf>
    <xf numFmtId="0" fontId="4" fillId="0" borderId="0" xfId="7" applyFont="1" applyFill="1" applyAlignment="1">
      <alignment horizontal="center"/>
    </xf>
    <xf numFmtId="4" fontId="4" fillId="0" borderId="0" xfId="8" applyNumberFormat="1" applyFont="1" applyFill="1"/>
    <xf numFmtId="0" fontId="4" fillId="0" borderId="0" xfId="7" applyFont="1" applyFill="1" applyAlignment="1">
      <alignment wrapText="1"/>
    </xf>
    <xf numFmtId="0" fontId="3" fillId="0" borderId="0" xfId="7" applyFont="1" applyFill="1" applyAlignment="1">
      <alignment wrapText="1"/>
    </xf>
    <xf numFmtId="0" fontId="4" fillId="0" borderId="0" xfId="4" applyFont="1" applyAlignment="1">
      <alignment wrapText="1"/>
    </xf>
    <xf numFmtId="0" fontId="3" fillId="0" borderId="0" xfId="4" applyFont="1" applyAlignment="1">
      <alignment wrapText="1"/>
    </xf>
    <xf numFmtId="0" fontId="7" fillId="0" borderId="0" xfId="4" applyFont="1" applyAlignment="1">
      <alignment wrapText="1"/>
    </xf>
    <xf numFmtId="4" fontId="3" fillId="0" borderId="0" xfId="8" applyNumberFormat="1" applyFont="1" applyFill="1"/>
    <xf numFmtId="0" fontId="5" fillId="2" borderId="0" xfId="4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wrapText="1"/>
    </xf>
    <xf numFmtId="0" fontId="6" fillId="3" borderId="0" xfId="4" applyFont="1" applyFill="1" applyAlignment="1">
      <alignment wrapText="1"/>
    </xf>
    <xf numFmtId="0" fontId="9" fillId="0" borderId="0" xfId="9" applyFont="1"/>
    <xf numFmtId="9" fontId="9" fillId="0" borderId="0" xfId="9" applyNumberFormat="1" applyFont="1"/>
    <xf numFmtId="4" fontId="9" fillId="0" borderId="0" xfId="9" applyNumberFormat="1" applyFont="1"/>
    <xf numFmtId="0" fontId="9" fillId="0" borderId="0" xfId="9" applyFont="1" applyFill="1"/>
    <xf numFmtId="0" fontId="9" fillId="0" borderId="0" xfId="9" applyFont="1" applyFill="1" applyAlignment="1">
      <alignment horizontal="center"/>
    </xf>
    <xf numFmtId="0" fontId="5" fillId="2" borderId="0" xfId="9" applyFont="1" applyFill="1"/>
    <xf numFmtId="0" fontId="6" fillId="3" borderId="0" xfId="9" applyFont="1" applyFill="1"/>
    <xf numFmtId="0" fontId="3" fillId="0" borderId="0" xfId="9" applyFont="1"/>
    <xf numFmtId="9" fontId="9" fillId="0" borderId="0" xfId="2" applyFont="1"/>
    <xf numFmtId="0" fontId="9" fillId="0" borderId="0" xfId="9" applyFont="1" applyFill="1" applyAlignment="1">
      <alignment horizontal="center" vertical="center"/>
    </xf>
    <xf numFmtId="0" fontId="9" fillId="0" borderId="0" xfId="9" applyFont="1" applyFill="1" applyAlignment="1">
      <alignment wrapText="1"/>
    </xf>
    <xf numFmtId="0" fontId="9" fillId="0" borderId="0" xfId="9" applyFont="1" applyFill="1" applyAlignment="1"/>
    <xf numFmtId="0" fontId="6" fillId="3" borderId="0" xfId="3" applyFont="1" applyFill="1"/>
    <xf numFmtId="0" fontId="6" fillId="3" borderId="0" xfId="3" applyFont="1" applyFill="1" applyAlignment="1">
      <alignment horizontal="center" vertical="center"/>
    </xf>
    <xf numFmtId="0" fontId="7" fillId="4" borderId="0" xfId="3" applyFont="1" applyFill="1" applyAlignment="1">
      <alignment horizontal="left" vertical="center"/>
    </xf>
    <xf numFmtId="0" fontId="4" fillId="4" borderId="0" xfId="3" applyFont="1" applyFill="1" applyAlignment="1">
      <alignment horizontal="right" vertical="center"/>
    </xf>
    <xf numFmtId="0" fontId="4" fillId="4" borderId="0" xfId="3" applyFont="1" applyFill="1" applyAlignment="1">
      <alignment horizontal="center" vertical="center"/>
    </xf>
    <xf numFmtId="4" fontId="3" fillId="0" borderId="0" xfId="3" applyNumberFormat="1" applyFont="1"/>
    <xf numFmtId="0" fontId="3" fillId="0" borderId="0" xfId="3" applyFont="1" applyAlignment="1">
      <alignment horizontal="center"/>
    </xf>
    <xf numFmtId="0" fontId="5" fillId="7" borderId="0" xfId="3" applyFont="1" applyFill="1"/>
    <xf numFmtId="0" fontId="5" fillId="2" borderId="0" xfId="3" applyFont="1" applyFill="1"/>
    <xf numFmtId="0" fontId="3" fillId="0" borderId="0" xfId="3" applyFont="1" applyAlignment="1">
      <alignment vertical="center"/>
    </xf>
    <xf numFmtId="0" fontId="7" fillId="4" borderId="0" xfId="3" applyFont="1" applyFill="1" applyAlignment="1">
      <alignment vertical="center"/>
    </xf>
    <xf numFmtId="0" fontId="7" fillId="4" borderId="0" xfId="3" applyFont="1" applyFill="1" applyAlignment="1">
      <alignment horizontal="center" vertical="center"/>
    </xf>
  </cellXfs>
  <cellStyles count="10">
    <cellStyle name="Millares" xfId="1" builtinId="3"/>
    <cellStyle name="Millares 3" xfId="8"/>
    <cellStyle name="Normal" xfId="0" builtinId="0"/>
    <cellStyle name="Normal 2" xfId="7"/>
    <cellStyle name="Normal 2 3" xfId="4"/>
    <cellStyle name="Normal 3" xfId="3"/>
    <cellStyle name="Normal 3 2" xfId="5"/>
    <cellStyle name="Normal 3 2 2" xfId="6"/>
    <cellStyle name="Normal 3 3" xfId="9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75"/>
  <sheetViews>
    <sheetView tabSelected="1" zoomScale="106" zoomScaleNormal="106" workbookViewId="0">
      <selection activeCell="F19" sqref="F19"/>
    </sheetView>
  </sheetViews>
  <sheetFormatPr baseColWidth="10" defaultColWidth="9.140625" defaultRowHeight="11.25" x14ac:dyDescent="0.2"/>
  <cols>
    <col min="1" max="1" width="10" style="1" customWidth="1"/>
    <col min="2" max="2" width="64.5703125" style="1" bestFit="1" customWidth="1"/>
    <col min="3" max="3" width="16.42578125" style="1" bestFit="1" customWidth="1"/>
    <col min="4" max="4" width="19.140625" style="1" customWidth="1"/>
    <col min="5" max="5" width="22.7109375" style="1" bestFit="1" customWidth="1"/>
    <col min="6" max="7" width="15.42578125" style="1" customWidth="1"/>
    <col min="8" max="8" width="17.5703125" style="1" bestFit="1" customWidth="1"/>
    <col min="9" max="16384" width="9.140625" style="1"/>
  </cols>
  <sheetData>
    <row r="1" spans="1:8" s="124" customFormat="1" ht="18.95" customHeight="1" x14ac:dyDescent="0.25">
      <c r="A1" s="126" t="s">
        <v>55</v>
      </c>
      <c r="B1" s="125"/>
      <c r="C1" s="125"/>
      <c r="D1" s="125"/>
      <c r="E1" s="125"/>
      <c r="F1" s="125"/>
      <c r="G1" s="118" t="s">
        <v>54</v>
      </c>
      <c r="H1" s="117">
        <v>2023</v>
      </c>
    </row>
    <row r="2" spans="1:8" s="124" customFormat="1" ht="18.95" customHeight="1" x14ac:dyDescent="0.25">
      <c r="A2" s="126" t="s">
        <v>515</v>
      </c>
      <c r="B2" s="125"/>
      <c r="C2" s="125"/>
      <c r="D2" s="125"/>
      <c r="E2" s="125"/>
      <c r="F2" s="125"/>
      <c r="G2" s="118" t="s">
        <v>52</v>
      </c>
      <c r="H2" s="117" t="s">
        <v>51</v>
      </c>
    </row>
    <row r="3" spans="1:8" s="124" customFormat="1" ht="18.95" customHeight="1" x14ac:dyDescent="0.25">
      <c r="A3" s="126" t="s">
        <v>50</v>
      </c>
      <c r="B3" s="125"/>
      <c r="C3" s="125"/>
      <c r="D3" s="125"/>
      <c r="E3" s="125"/>
      <c r="F3" s="125"/>
      <c r="G3" s="118" t="s">
        <v>49</v>
      </c>
      <c r="H3" s="117">
        <v>4</v>
      </c>
    </row>
    <row r="4" spans="1:8" x14ac:dyDescent="0.2">
      <c r="A4" s="116" t="s">
        <v>48</v>
      </c>
      <c r="B4" s="115"/>
      <c r="C4" s="115"/>
      <c r="D4" s="115"/>
      <c r="E4" s="115"/>
      <c r="F4" s="115"/>
      <c r="G4" s="115"/>
      <c r="H4" s="115"/>
    </row>
    <row r="6" spans="1:8" x14ac:dyDescent="0.2">
      <c r="A6" s="115" t="s">
        <v>514</v>
      </c>
      <c r="B6" s="115"/>
      <c r="C6" s="115"/>
      <c r="D6" s="115"/>
      <c r="E6" s="115"/>
      <c r="F6" s="115"/>
      <c r="G6" s="115"/>
      <c r="H6" s="115"/>
    </row>
    <row r="7" spans="1:8" x14ac:dyDescent="0.2">
      <c r="A7" s="123" t="s">
        <v>47</v>
      </c>
      <c r="B7" s="123" t="s">
        <v>242</v>
      </c>
      <c r="C7" s="123" t="s">
        <v>241</v>
      </c>
      <c r="D7" s="123" t="s">
        <v>248</v>
      </c>
      <c r="E7" s="123"/>
      <c r="F7" s="123"/>
      <c r="G7" s="123"/>
      <c r="H7" s="123"/>
    </row>
    <row r="8" spans="1:8" x14ac:dyDescent="0.2">
      <c r="A8" s="121">
        <v>1114</v>
      </c>
      <c r="B8" s="1" t="s">
        <v>220</v>
      </c>
      <c r="C8" s="120">
        <v>1429698.07</v>
      </c>
    </row>
    <row r="9" spans="1:8" x14ac:dyDescent="0.2">
      <c r="A9" s="121">
        <v>1115</v>
      </c>
      <c r="B9" s="1" t="s">
        <v>219</v>
      </c>
      <c r="C9" s="120">
        <v>0</v>
      </c>
    </row>
    <row r="10" spans="1:8" x14ac:dyDescent="0.2">
      <c r="A10" s="121">
        <v>1121</v>
      </c>
      <c r="B10" s="1" t="s">
        <v>513</v>
      </c>
      <c r="C10" s="120">
        <v>19218960.5</v>
      </c>
    </row>
    <row r="11" spans="1:8" x14ac:dyDescent="0.2">
      <c r="A11" s="121">
        <v>1211</v>
      </c>
      <c r="B11" s="1" t="s">
        <v>512</v>
      </c>
      <c r="C11" s="120">
        <v>0</v>
      </c>
    </row>
    <row r="13" spans="1:8" x14ac:dyDescent="0.2">
      <c r="A13" s="115" t="s">
        <v>511</v>
      </c>
      <c r="B13" s="115"/>
      <c r="C13" s="115"/>
      <c r="D13" s="115"/>
      <c r="E13" s="115"/>
      <c r="F13" s="115"/>
      <c r="G13" s="115"/>
      <c r="H13" s="115"/>
    </row>
    <row r="14" spans="1:8" x14ac:dyDescent="0.2">
      <c r="A14" s="123" t="s">
        <v>47</v>
      </c>
      <c r="B14" s="123" t="s">
        <v>242</v>
      </c>
      <c r="C14" s="123" t="s">
        <v>241</v>
      </c>
      <c r="D14" s="123">
        <v>2022</v>
      </c>
      <c r="E14" s="123">
        <v>2021</v>
      </c>
      <c r="F14" s="123">
        <v>2020</v>
      </c>
      <c r="G14" s="123">
        <v>2019</v>
      </c>
      <c r="H14" s="123" t="s">
        <v>510</v>
      </c>
    </row>
    <row r="15" spans="1:8" x14ac:dyDescent="0.2">
      <c r="A15" s="121">
        <v>1122</v>
      </c>
      <c r="B15" s="1" t="s">
        <v>509</v>
      </c>
      <c r="C15" s="120">
        <v>4373424.95</v>
      </c>
      <c r="D15" s="120">
        <v>4494424.96</v>
      </c>
      <c r="E15" s="120">
        <v>4376240.9400000004</v>
      </c>
      <c r="F15" s="120">
        <v>4376240.9400000004</v>
      </c>
      <c r="G15" s="120">
        <v>4376240.9400000004</v>
      </c>
    </row>
    <row r="16" spans="1:8" x14ac:dyDescent="0.2">
      <c r="A16" s="121">
        <v>1124</v>
      </c>
      <c r="B16" s="1" t="s">
        <v>508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</row>
    <row r="18" spans="1:8" x14ac:dyDescent="0.2">
      <c r="A18" s="115" t="s">
        <v>507</v>
      </c>
      <c r="B18" s="115"/>
      <c r="C18" s="115"/>
      <c r="D18" s="115"/>
      <c r="E18" s="115"/>
      <c r="F18" s="115"/>
      <c r="G18" s="115"/>
      <c r="H18" s="115"/>
    </row>
    <row r="19" spans="1:8" x14ac:dyDescent="0.2">
      <c r="A19" s="123" t="s">
        <v>47</v>
      </c>
      <c r="B19" s="123" t="s">
        <v>242</v>
      </c>
      <c r="C19" s="123" t="s">
        <v>241</v>
      </c>
      <c r="D19" s="123" t="s">
        <v>444</v>
      </c>
      <c r="E19" s="123" t="s">
        <v>443</v>
      </c>
      <c r="F19" s="123" t="s">
        <v>442</v>
      </c>
      <c r="G19" s="123" t="s">
        <v>506</v>
      </c>
      <c r="H19" s="123" t="s">
        <v>329</v>
      </c>
    </row>
    <row r="20" spans="1:8" x14ac:dyDescent="0.2">
      <c r="A20" s="121">
        <v>1123</v>
      </c>
      <c r="B20" s="1" t="s">
        <v>505</v>
      </c>
      <c r="C20" s="120">
        <v>36235775.210000001</v>
      </c>
      <c r="D20" s="120">
        <v>36235775.210000001</v>
      </c>
      <c r="E20" s="120">
        <v>0</v>
      </c>
      <c r="F20" s="120">
        <v>0</v>
      </c>
      <c r="G20" s="120">
        <v>0</v>
      </c>
    </row>
    <row r="21" spans="1:8" x14ac:dyDescent="0.2">
      <c r="A21" s="121">
        <v>1125</v>
      </c>
      <c r="B21" s="1" t="s">
        <v>504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</row>
    <row r="22" spans="1:8" x14ac:dyDescent="0.2">
      <c r="A22" s="121">
        <v>1126</v>
      </c>
      <c r="B22" s="1" t="s">
        <v>503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</row>
    <row r="23" spans="1:8" x14ac:dyDescent="0.2">
      <c r="A23" s="121">
        <v>1129</v>
      </c>
      <c r="B23" s="1" t="s">
        <v>502</v>
      </c>
      <c r="C23" s="120">
        <v>2561</v>
      </c>
      <c r="D23" s="120">
        <v>2561</v>
      </c>
      <c r="E23" s="120">
        <v>0</v>
      </c>
      <c r="F23" s="120">
        <v>0</v>
      </c>
      <c r="G23" s="120">
        <v>0</v>
      </c>
    </row>
    <row r="24" spans="1:8" x14ac:dyDescent="0.2">
      <c r="A24" s="121">
        <v>1131</v>
      </c>
      <c r="B24" s="1" t="s">
        <v>501</v>
      </c>
      <c r="C24" s="120">
        <v>4299881.9800000004</v>
      </c>
      <c r="D24" s="120">
        <v>4299881.9800000004</v>
      </c>
      <c r="E24" s="120">
        <v>0</v>
      </c>
      <c r="F24" s="120">
        <v>0</v>
      </c>
      <c r="G24" s="120">
        <v>0</v>
      </c>
    </row>
    <row r="25" spans="1:8" x14ac:dyDescent="0.2">
      <c r="A25" s="121">
        <v>1132</v>
      </c>
      <c r="B25" s="1" t="s">
        <v>500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</row>
    <row r="26" spans="1:8" x14ac:dyDescent="0.2">
      <c r="A26" s="121">
        <v>1133</v>
      </c>
      <c r="B26" s="1" t="s">
        <v>499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</row>
    <row r="27" spans="1:8" x14ac:dyDescent="0.2">
      <c r="A27" s="121">
        <v>1134</v>
      </c>
      <c r="B27" s="1" t="s">
        <v>498</v>
      </c>
      <c r="C27" s="120">
        <v>2818131.9</v>
      </c>
      <c r="D27" s="120">
        <v>2818131.9</v>
      </c>
      <c r="E27" s="120">
        <v>0</v>
      </c>
      <c r="F27" s="120">
        <v>0</v>
      </c>
      <c r="G27" s="120">
        <v>0</v>
      </c>
    </row>
    <row r="28" spans="1:8" x14ac:dyDescent="0.2">
      <c r="A28" s="121">
        <v>1139</v>
      </c>
      <c r="B28" s="1" t="s">
        <v>497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</row>
    <row r="30" spans="1:8" x14ac:dyDescent="0.2">
      <c r="A30" s="115" t="s">
        <v>496</v>
      </c>
      <c r="B30" s="115"/>
      <c r="C30" s="115"/>
      <c r="D30" s="115"/>
      <c r="E30" s="115"/>
      <c r="F30" s="115"/>
      <c r="G30" s="115"/>
      <c r="H30" s="115"/>
    </row>
    <row r="31" spans="1:8" x14ac:dyDescent="0.2">
      <c r="A31" s="123" t="s">
        <v>47</v>
      </c>
      <c r="B31" s="123" t="s">
        <v>242</v>
      </c>
      <c r="C31" s="123" t="s">
        <v>241</v>
      </c>
      <c r="D31" s="123" t="s">
        <v>495</v>
      </c>
      <c r="E31" s="123" t="s">
        <v>494</v>
      </c>
      <c r="F31" s="123" t="s">
        <v>493</v>
      </c>
      <c r="G31" s="123" t="s">
        <v>492</v>
      </c>
      <c r="H31" s="123"/>
    </row>
    <row r="32" spans="1:8" x14ac:dyDescent="0.2">
      <c r="A32" s="121">
        <v>1140</v>
      </c>
      <c r="B32" s="1" t="s">
        <v>491</v>
      </c>
      <c r="C32" s="120">
        <f>SUM(C33:C37)</f>
        <v>865.89</v>
      </c>
    </row>
    <row r="33" spans="1:8" x14ac:dyDescent="0.2">
      <c r="A33" s="121">
        <v>1141</v>
      </c>
      <c r="B33" s="1" t="s">
        <v>490</v>
      </c>
      <c r="C33" s="120">
        <v>865.89</v>
      </c>
    </row>
    <row r="34" spans="1:8" x14ac:dyDescent="0.2">
      <c r="A34" s="121">
        <v>1142</v>
      </c>
      <c r="B34" s="1" t="s">
        <v>489</v>
      </c>
      <c r="C34" s="120">
        <v>0</v>
      </c>
    </row>
    <row r="35" spans="1:8" x14ac:dyDescent="0.2">
      <c r="A35" s="121">
        <v>1143</v>
      </c>
      <c r="B35" s="1" t="s">
        <v>488</v>
      </c>
      <c r="C35" s="120">
        <v>0</v>
      </c>
    </row>
    <row r="36" spans="1:8" x14ac:dyDescent="0.2">
      <c r="A36" s="121">
        <v>1144</v>
      </c>
      <c r="B36" s="1" t="s">
        <v>487</v>
      </c>
      <c r="C36" s="120">
        <v>0</v>
      </c>
    </row>
    <row r="37" spans="1:8" x14ac:dyDescent="0.2">
      <c r="A37" s="121">
        <v>1145</v>
      </c>
      <c r="B37" s="1" t="s">
        <v>486</v>
      </c>
      <c r="C37" s="120">
        <v>0</v>
      </c>
    </row>
    <row r="39" spans="1:8" x14ac:dyDescent="0.2">
      <c r="A39" s="115" t="s">
        <v>485</v>
      </c>
      <c r="B39" s="115"/>
      <c r="C39" s="115"/>
      <c r="D39" s="115"/>
      <c r="E39" s="115"/>
      <c r="F39" s="115"/>
      <c r="G39" s="115"/>
      <c r="H39" s="115"/>
    </row>
    <row r="40" spans="1:8" x14ac:dyDescent="0.2">
      <c r="A40" s="123" t="s">
        <v>47</v>
      </c>
      <c r="B40" s="123" t="s">
        <v>242</v>
      </c>
      <c r="C40" s="123" t="s">
        <v>241</v>
      </c>
      <c r="D40" s="123" t="s">
        <v>470</v>
      </c>
      <c r="E40" s="123" t="s">
        <v>484</v>
      </c>
      <c r="F40" s="123" t="s">
        <v>483</v>
      </c>
      <c r="G40" s="123"/>
      <c r="H40" s="123"/>
    </row>
    <row r="41" spans="1:8" x14ac:dyDescent="0.2">
      <c r="A41" s="121">
        <v>1150</v>
      </c>
      <c r="B41" s="1" t="s">
        <v>482</v>
      </c>
      <c r="C41" s="120">
        <f>C42</f>
        <v>260329.38</v>
      </c>
    </row>
    <row r="42" spans="1:8" x14ac:dyDescent="0.2">
      <c r="A42" s="121">
        <v>1151</v>
      </c>
      <c r="B42" s="1" t="s">
        <v>481</v>
      </c>
      <c r="C42" s="120">
        <v>260329.38</v>
      </c>
    </row>
    <row r="44" spans="1:8" x14ac:dyDescent="0.2">
      <c r="A44" s="115" t="s">
        <v>480</v>
      </c>
      <c r="B44" s="115"/>
      <c r="C44" s="115"/>
      <c r="D44" s="115"/>
      <c r="E44" s="115"/>
      <c r="F44" s="115"/>
      <c r="G44" s="115"/>
      <c r="H44" s="115"/>
    </row>
    <row r="45" spans="1:8" x14ac:dyDescent="0.2">
      <c r="A45" s="123" t="s">
        <v>47</v>
      </c>
      <c r="B45" s="123" t="s">
        <v>242</v>
      </c>
      <c r="C45" s="123" t="s">
        <v>241</v>
      </c>
      <c r="D45" s="123" t="s">
        <v>248</v>
      </c>
      <c r="E45" s="123" t="s">
        <v>329</v>
      </c>
      <c r="F45" s="123"/>
      <c r="G45" s="123"/>
      <c r="H45" s="123"/>
    </row>
    <row r="46" spans="1:8" x14ac:dyDescent="0.2">
      <c r="A46" s="121">
        <v>1213</v>
      </c>
      <c r="B46" s="1" t="s">
        <v>479</v>
      </c>
      <c r="C46" s="120">
        <v>0</v>
      </c>
    </row>
    <row r="48" spans="1:8" x14ac:dyDescent="0.2">
      <c r="A48" s="115" t="s">
        <v>478</v>
      </c>
      <c r="B48" s="115"/>
      <c r="C48" s="115"/>
      <c r="D48" s="115"/>
      <c r="E48" s="115"/>
      <c r="F48" s="115"/>
      <c r="G48" s="115"/>
      <c r="H48" s="115"/>
    </row>
    <row r="49" spans="1:8" x14ac:dyDescent="0.2">
      <c r="A49" s="123" t="s">
        <v>47</v>
      </c>
      <c r="B49" s="123" t="s">
        <v>242</v>
      </c>
      <c r="C49" s="123" t="s">
        <v>241</v>
      </c>
      <c r="D49" s="123"/>
      <c r="E49" s="123"/>
      <c r="F49" s="123"/>
      <c r="G49" s="123"/>
      <c r="H49" s="123"/>
    </row>
    <row r="50" spans="1:8" x14ac:dyDescent="0.2">
      <c r="A50" s="121">
        <v>1214</v>
      </c>
      <c r="B50" s="1" t="s">
        <v>477</v>
      </c>
      <c r="C50" s="120">
        <v>0</v>
      </c>
    </row>
    <row r="52" spans="1:8" x14ac:dyDescent="0.2">
      <c r="A52" s="115" t="s">
        <v>476</v>
      </c>
      <c r="B52" s="115"/>
      <c r="C52" s="115"/>
      <c r="D52" s="115"/>
      <c r="E52" s="115"/>
      <c r="F52" s="115"/>
      <c r="G52" s="115"/>
      <c r="H52" s="115"/>
    </row>
    <row r="53" spans="1:8" x14ac:dyDescent="0.2">
      <c r="A53" s="123" t="s">
        <v>47</v>
      </c>
      <c r="B53" s="123" t="s">
        <v>242</v>
      </c>
      <c r="C53" s="123" t="s">
        <v>241</v>
      </c>
      <c r="D53" s="123" t="s">
        <v>475</v>
      </c>
      <c r="E53" s="123" t="s">
        <v>474</v>
      </c>
      <c r="F53" s="123" t="s">
        <v>470</v>
      </c>
      <c r="G53" s="123" t="s">
        <v>469</v>
      </c>
      <c r="H53" s="123" t="s">
        <v>468</v>
      </c>
    </row>
    <row r="54" spans="1:8" x14ac:dyDescent="0.2">
      <c r="A54" s="121">
        <v>1230</v>
      </c>
      <c r="B54" s="1" t="s">
        <v>212</v>
      </c>
      <c r="C54" s="120">
        <f>SUM(C55:C61)</f>
        <v>276512995.38</v>
      </c>
      <c r="D54" s="120">
        <f>SUM(D55:D61)</f>
        <v>0</v>
      </c>
      <c r="E54" s="120">
        <f>SUM(E55:E61)</f>
        <v>56698210.579999998</v>
      </c>
    </row>
    <row r="55" spans="1:8" x14ac:dyDescent="0.2">
      <c r="A55" s="121">
        <v>1231</v>
      </c>
      <c r="B55" s="1" t="s">
        <v>211</v>
      </c>
      <c r="C55" s="120">
        <v>22333764.199999999</v>
      </c>
      <c r="D55" s="120">
        <v>0</v>
      </c>
      <c r="E55" s="120">
        <v>0</v>
      </c>
    </row>
    <row r="56" spans="1:8" x14ac:dyDescent="0.2">
      <c r="A56" s="121">
        <v>1232</v>
      </c>
      <c r="B56" s="1" t="s">
        <v>210</v>
      </c>
      <c r="C56" s="120">
        <v>0</v>
      </c>
      <c r="D56" s="120">
        <v>0</v>
      </c>
      <c r="E56" s="120">
        <v>0</v>
      </c>
    </row>
    <row r="57" spans="1:8" x14ac:dyDescent="0.2">
      <c r="A57" s="121">
        <v>1233</v>
      </c>
      <c r="B57" s="1" t="s">
        <v>209</v>
      </c>
      <c r="C57" s="120">
        <v>157256799.63999999</v>
      </c>
      <c r="D57" s="120">
        <v>0</v>
      </c>
      <c r="E57" s="120">
        <v>56698210.579999998</v>
      </c>
    </row>
    <row r="58" spans="1:8" x14ac:dyDescent="0.2">
      <c r="A58" s="121">
        <v>1234</v>
      </c>
      <c r="B58" s="1" t="s">
        <v>208</v>
      </c>
      <c r="C58" s="120">
        <v>0</v>
      </c>
      <c r="D58" s="120">
        <v>0</v>
      </c>
      <c r="E58" s="120">
        <v>0</v>
      </c>
    </row>
    <row r="59" spans="1:8" x14ac:dyDescent="0.2">
      <c r="A59" s="121">
        <v>1235</v>
      </c>
      <c r="B59" s="1" t="s">
        <v>207</v>
      </c>
      <c r="C59" s="120">
        <v>2878102.4</v>
      </c>
      <c r="D59" s="120">
        <v>0</v>
      </c>
      <c r="E59" s="120">
        <v>0</v>
      </c>
    </row>
    <row r="60" spans="1:8" x14ac:dyDescent="0.2">
      <c r="A60" s="121">
        <v>1236</v>
      </c>
      <c r="B60" s="1" t="s">
        <v>206</v>
      </c>
      <c r="C60" s="120">
        <v>94044329.140000001</v>
      </c>
      <c r="D60" s="120">
        <v>0</v>
      </c>
      <c r="E60" s="120">
        <v>0</v>
      </c>
    </row>
    <row r="61" spans="1:8" x14ac:dyDescent="0.2">
      <c r="A61" s="121">
        <v>1239</v>
      </c>
      <c r="B61" s="1" t="s">
        <v>205</v>
      </c>
      <c r="C61" s="120">
        <v>0</v>
      </c>
      <c r="D61" s="120">
        <v>0</v>
      </c>
      <c r="E61" s="120">
        <v>0</v>
      </c>
    </row>
    <row r="62" spans="1:8" x14ac:dyDescent="0.2">
      <c r="A62" s="121">
        <v>1240</v>
      </c>
      <c r="B62" s="1" t="s">
        <v>204</v>
      </c>
      <c r="C62" s="120">
        <f>SUM(C63:C70)</f>
        <v>196946171.05000001</v>
      </c>
      <c r="D62" s="120">
        <f>SUM(D63:D70)</f>
        <v>4289890</v>
      </c>
      <c r="E62" s="120">
        <f>SUM(E63:E70)</f>
        <v>179478247.06</v>
      </c>
    </row>
    <row r="63" spans="1:8" x14ac:dyDescent="0.2">
      <c r="A63" s="121">
        <v>1241</v>
      </c>
      <c r="B63" s="1" t="s">
        <v>98</v>
      </c>
      <c r="C63" s="120">
        <v>99674903.5</v>
      </c>
      <c r="D63" s="120">
        <v>2545285.6</v>
      </c>
      <c r="E63" s="120">
        <v>96755260.260000005</v>
      </c>
    </row>
    <row r="64" spans="1:8" x14ac:dyDescent="0.2">
      <c r="A64" s="121">
        <v>1242</v>
      </c>
      <c r="B64" s="1" t="s">
        <v>97</v>
      </c>
      <c r="C64" s="120">
        <v>24986935.23</v>
      </c>
      <c r="D64" s="120">
        <v>333146.57</v>
      </c>
      <c r="E64" s="120">
        <v>12658839.92</v>
      </c>
    </row>
    <row r="65" spans="1:8" x14ac:dyDescent="0.2">
      <c r="A65" s="121">
        <v>1243</v>
      </c>
      <c r="B65" s="1" t="s">
        <v>96</v>
      </c>
      <c r="C65" s="120">
        <v>11337913.880000001</v>
      </c>
      <c r="D65" s="120">
        <v>91243.92</v>
      </c>
      <c r="E65" s="120">
        <v>11096330.67</v>
      </c>
    </row>
    <row r="66" spans="1:8" x14ac:dyDescent="0.2">
      <c r="A66" s="121">
        <v>1244</v>
      </c>
      <c r="B66" s="1" t="s">
        <v>95</v>
      </c>
      <c r="C66" s="120">
        <v>9071128.9499999993</v>
      </c>
      <c r="D66" s="120">
        <v>71490.95</v>
      </c>
      <c r="E66" s="120">
        <v>11401175.99</v>
      </c>
    </row>
    <row r="67" spans="1:8" x14ac:dyDescent="0.2">
      <c r="A67" s="121">
        <v>1245</v>
      </c>
      <c r="B67" s="1" t="s">
        <v>94</v>
      </c>
      <c r="C67" s="120">
        <v>0</v>
      </c>
      <c r="D67" s="120">
        <v>0</v>
      </c>
      <c r="E67" s="120">
        <v>0</v>
      </c>
    </row>
    <row r="68" spans="1:8" x14ac:dyDescent="0.2">
      <c r="A68" s="121">
        <v>1246</v>
      </c>
      <c r="B68" s="1" t="s">
        <v>93</v>
      </c>
      <c r="C68" s="120">
        <v>49791944.159999996</v>
      </c>
      <c r="D68" s="120">
        <v>1248722.96</v>
      </c>
      <c r="E68" s="120">
        <v>47566640.219999999</v>
      </c>
    </row>
    <row r="69" spans="1:8" x14ac:dyDescent="0.2">
      <c r="A69" s="121">
        <v>1247</v>
      </c>
      <c r="B69" s="1" t="s">
        <v>203</v>
      </c>
      <c r="C69" s="120">
        <v>2083345.33</v>
      </c>
      <c r="D69" s="120">
        <v>0</v>
      </c>
      <c r="E69" s="120">
        <v>0</v>
      </c>
    </row>
    <row r="70" spans="1:8" x14ac:dyDescent="0.2">
      <c r="A70" s="121">
        <v>1248</v>
      </c>
      <c r="B70" s="1" t="s">
        <v>92</v>
      </c>
      <c r="C70" s="120">
        <v>0</v>
      </c>
      <c r="D70" s="120">
        <v>0</v>
      </c>
      <c r="E70" s="120">
        <v>0</v>
      </c>
    </row>
    <row r="72" spans="1:8" x14ac:dyDescent="0.2">
      <c r="A72" s="115" t="s">
        <v>473</v>
      </c>
      <c r="B72" s="115"/>
      <c r="C72" s="115"/>
      <c r="D72" s="115"/>
      <c r="E72" s="115"/>
      <c r="F72" s="115"/>
      <c r="G72" s="115"/>
      <c r="H72" s="115"/>
    </row>
    <row r="73" spans="1:8" x14ac:dyDescent="0.2">
      <c r="A73" s="123" t="s">
        <v>47</v>
      </c>
      <c r="B73" s="123" t="s">
        <v>242</v>
      </c>
      <c r="C73" s="123" t="s">
        <v>241</v>
      </c>
      <c r="D73" s="123" t="s">
        <v>472</v>
      </c>
      <c r="E73" s="123" t="s">
        <v>471</v>
      </c>
      <c r="F73" s="123" t="s">
        <v>470</v>
      </c>
      <c r="G73" s="123" t="s">
        <v>469</v>
      </c>
      <c r="H73" s="123" t="s">
        <v>468</v>
      </c>
    </row>
    <row r="74" spans="1:8" x14ac:dyDescent="0.2">
      <c r="A74" s="121">
        <v>1250</v>
      </c>
      <c r="B74" s="1" t="s">
        <v>88</v>
      </c>
      <c r="C74" s="120">
        <f>SUM(C75:C79)</f>
        <v>2442117.84</v>
      </c>
      <c r="D74" s="120">
        <f>SUM(D75:D79)</f>
        <v>244211.75</v>
      </c>
      <c r="E74" s="120">
        <f>SUM(E75:E79)</f>
        <v>4496048.38</v>
      </c>
    </row>
    <row r="75" spans="1:8" x14ac:dyDescent="0.2">
      <c r="A75" s="121">
        <v>1251</v>
      </c>
      <c r="B75" s="1" t="s">
        <v>202</v>
      </c>
      <c r="C75" s="120">
        <v>2442117.84</v>
      </c>
      <c r="D75" s="120">
        <v>244211.75</v>
      </c>
      <c r="E75" s="120">
        <v>2442117.84</v>
      </c>
    </row>
    <row r="76" spans="1:8" x14ac:dyDescent="0.2">
      <c r="A76" s="121">
        <v>1252</v>
      </c>
      <c r="B76" s="1" t="s">
        <v>201</v>
      </c>
      <c r="C76" s="120">
        <v>0</v>
      </c>
      <c r="D76" s="120">
        <v>0</v>
      </c>
      <c r="E76" s="120">
        <v>0</v>
      </c>
    </row>
    <row r="77" spans="1:8" x14ac:dyDescent="0.2">
      <c r="A77" s="121">
        <v>1253</v>
      </c>
      <c r="B77" s="1" t="s">
        <v>200</v>
      </c>
      <c r="C77" s="120">
        <v>0</v>
      </c>
      <c r="D77" s="120">
        <v>0</v>
      </c>
      <c r="E77" s="120">
        <v>0</v>
      </c>
    </row>
    <row r="78" spans="1:8" x14ac:dyDescent="0.2">
      <c r="A78" s="121">
        <v>1254</v>
      </c>
      <c r="B78" s="1" t="s">
        <v>199</v>
      </c>
      <c r="C78" s="120">
        <v>0</v>
      </c>
      <c r="D78" s="120">
        <v>0</v>
      </c>
      <c r="E78" s="120">
        <v>0</v>
      </c>
    </row>
    <row r="79" spans="1:8" x14ac:dyDescent="0.2">
      <c r="A79" s="121">
        <v>1259</v>
      </c>
      <c r="B79" s="1" t="s">
        <v>198</v>
      </c>
      <c r="C79" s="120">
        <v>0</v>
      </c>
      <c r="D79" s="120">
        <v>0</v>
      </c>
      <c r="E79" s="120">
        <v>2053930.54</v>
      </c>
    </row>
    <row r="80" spans="1:8" x14ac:dyDescent="0.2">
      <c r="A80" s="121">
        <v>1270</v>
      </c>
      <c r="B80" s="1" t="s">
        <v>139</v>
      </c>
      <c r="C80" s="120">
        <f>SUM(C81:C86)</f>
        <v>2927584.04</v>
      </c>
      <c r="D80" s="120">
        <f>SUM(D81:D86)</f>
        <v>0</v>
      </c>
      <c r="E80" s="120">
        <f>SUM(E81:E86)</f>
        <v>0</v>
      </c>
    </row>
    <row r="81" spans="1:8" x14ac:dyDescent="0.2">
      <c r="A81" s="121">
        <v>1271</v>
      </c>
      <c r="B81" s="1" t="s">
        <v>467</v>
      </c>
      <c r="C81" s="120">
        <v>0</v>
      </c>
      <c r="D81" s="120">
        <v>0</v>
      </c>
      <c r="E81" s="120">
        <v>0</v>
      </c>
    </row>
    <row r="82" spans="1:8" x14ac:dyDescent="0.2">
      <c r="A82" s="121">
        <v>1272</v>
      </c>
      <c r="B82" s="1" t="s">
        <v>466</v>
      </c>
      <c r="C82" s="120">
        <v>0</v>
      </c>
      <c r="D82" s="120">
        <v>0</v>
      </c>
      <c r="E82" s="120">
        <v>0</v>
      </c>
    </row>
    <row r="83" spans="1:8" x14ac:dyDescent="0.2">
      <c r="A83" s="121">
        <v>1273</v>
      </c>
      <c r="B83" s="1" t="s">
        <v>465</v>
      </c>
      <c r="C83" s="120">
        <v>0</v>
      </c>
      <c r="D83" s="120">
        <v>0</v>
      </c>
      <c r="E83" s="120">
        <v>0</v>
      </c>
    </row>
    <row r="84" spans="1:8" x14ac:dyDescent="0.2">
      <c r="A84" s="121">
        <v>1274</v>
      </c>
      <c r="B84" s="1" t="s">
        <v>464</v>
      </c>
      <c r="C84" s="120">
        <v>0</v>
      </c>
      <c r="D84" s="120">
        <v>0</v>
      </c>
      <c r="E84" s="120">
        <v>0</v>
      </c>
    </row>
    <row r="85" spans="1:8" x14ac:dyDescent="0.2">
      <c r="A85" s="121">
        <v>1275</v>
      </c>
      <c r="B85" s="1" t="s">
        <v>463</v>
      </c>
      <c r="C85" s="120">
        <v>0</v>
      </c>
      <c r="D85" s="120">
        <v>0</v>
      </c>
      <c r="E85" s="120">
        <v>0</v>
      </c>
    </row>
    <row r="86" spans="1:8" x14ac:dyDescent="0.2">
      <c r="A86" s="121">
        <v>1279</v>
      </c>
      <c r="B86" s="1" t="s">
        <v>462</v>
      </c>
      <c r="C86" s="120">
        <v>2927584.04</v>
      </c>
      <c r="D86" s="120">
        <v>0</v>
      </c>
      <c r="E86" s="120">
        <v>0</v>
      </c>
    </row>
    <row r="88" spans="1:8" x14ac:dyDescent="0.2">
      <c r="A88" s="115" t="s">
        <v>461</v>
      </c>
      <c r="B88" s="115"/>
      <c r="C88" s="115"/>
      <c r="D88" s="115"/>
      <c r="E88" s="115"/>
      <c r="F88" s="115"/>
      <c r="G88" s="115"/>
      <c r="H88" s="115"/>
    </row>
    <row r="89" spans="1:8" x14ac:dyDescent="0.2">
      <c r="A89" s="123" t="s">
        <v>47</v>
      </c>
      <c r="B89" s="123" t="s">
        <v>242</v>
      </c>
      <c r="C89" s="123" t="s">
        <v>241</v>
      </c>
      <c r="D89" s="123" t="s">
        <v>460</v>
      </c>
      <c r="E89" s="123"/>
      <c r="F89" s="123"/>
      <c r="G89" s="123"/>
      <c r="H89" s="123"/>
    </row>
    <row r="90" spans="1:8" x14ac:dyDescent="0.2">
      <c r="A90" s="121">
        <v>1160</v>
      </c>
      <c r="B90" s="1" t="s">
        <v>459</v>
      </c>
      <c r="C90" s="120">
        <f>SUM(C91:C92)</f>
        <v>0</v>
      </c>
    </row>
    <row r="91" spans="1:8" x14ac:dyDescent="0.2">
      <c r="A91" s="121">
        <v>1161</v>
      </c>
      <c r="B91" s="1" t="s">
        <v>458</v>
      </c>
      <c r="C91" s="120">
        <v>0</v>
      </c>
    </row>
    <row r="92" spans="1:8" x14ac:dyDescent="0.2">
      <c r="A92" s="121">
        <v>1162</v>
      </c>
      <c r="B92" s="1" t="s">
        <v>457</v>
      </c>
      <c r="C92" s="120">
        <v>0</v>
      </c>
    </row>
    <row r="94" spans="1:8" x14ac:dyDescent="0.2">
      <c r="A94" s="115" t="s">
        <v>456</v>
      </c>
      <c r="B94" s="115"/>
      <c r="C94" s="115"/>
      <c r="D94" s="115"/>
      <c r="E94" s="115"/>
      <c r="F94" s="115"/>
      <c r="G94" s="115"/>
      <c r="H94" s="115"/>
    </row>
    <row r="95" spans="1:8" x14ac:dyDescent="0.2">
      <c r="A95" s="123" t="s">
        <v>47</v>
      </c>
      <c r="B95" s="123" t="s">
        <v>242</v>
      </c>
      <c r="C95" s="123" t="s">
        <v>241</v>
      </c>
      <c r="D95" s="123" t="s">
        <v>329</v>
      </c>
      <c r="E95" s="123"/>
      <c r="F95" s="123"/>
      <c r="G95" s="123"/>
      <c r="H95" s="123"/>
    </row>
    <row r="96" spans="1:8" x14ac:dyDescent="0.2">
      <c r="A96" s="121">
        <v>1190</v>
      </c>
      <c r="B96" s="1" t="s">
        <v>455</v>
      </c>
      <c r="C96" s="120">
        <f>SUM(C97:C100)</f>
        <v>86519.35</v>
      </c>
    </row>
    <row r="97" spans="1:8" x14ac:dyDescent="0.2">
      <c r="A97" s="121">
        <v>1191</v>
      </c>
      <c r="B97" s="1" t="s">
        <v>454</v>
      </c>
      <c r="C97" s="120">
        <v>86519.35</v>
      </c>
    </row>
    <row r="98" spans="1:8" x14ac:dyDescent="0.2">
      <c r="A98" s="121">
        <v>1192</v>
      </c>
      <c r="B98" s="1" t="s">
        <v>453</v>
      </c>
      <c r="C98" s="120">
        <v>0</v>
      </c>
    </row>
    <row r="99" spans="1:8" x14ac:dyDescent="0.2">
      <c r="A99" s="121">
        <v>1193</v>
      </c>
      <c r="B99" s="1" t="s">
        <v>452</v>
      </c>
      <c r="C99" s="120">
        <v>0</v>
      </c>
    </row>
    <row r="100" spans="1:8" x14ac:dyDescent="0.2">
      <c r="A100" s="121">
        <v>1194</v>
      </c>
      <c r="B100" s="1" t="s">
        <v>451</v>
      </c>
      <c r="C100" s="120">
        <v>0</v>
      </c>
    </row>
    <row r="101" spans="1:8" x14ac:dyDescent="0.2">
      <c r="A101" s="115" t="s">
        <v>450</v>
      </c>
      <c r="C101" s="120"/>
    </row>
    <row r="102" spans="1:8" x14ac:dyDescent="0.2">
      <c r="A102" s="123" t="s">
        <v>47</v>
      </c>
      <c r="B102" s="123" t="s">
        <v>242</v>
      </c>
      <c r="C102" s="123" t="s">
        <v>241</v>
      </c>
      <c r="D102" s="123" t="s">
        <v>329</v>
      </c>
      <c r="E102" s="123"/>
      <c r="F102" s="123"/>
      <c r="G102" s="123"/>
      <c r="H102" s="123"/>
    </row>
    <row r="103" spans="1:8" x14ac:dyDescent="0.2">
      <c r="A103" s="121">
        <v>1290</v>
      </c>
      <c r="B103" s="1" t="s">
        <v>449</v>
      </c>
      <c r="C103" s="120">
        <f>SUM(C104:C106)</f>
        <v>0</v>
      </c>
    </row>
    <row r="104" spans="1:8" x14ac:dyDescent="0.2">
      <c r="A104" s="121">
        <v>1291</v>
      </c>
      <c r="B104" s="1" t="s">
        <v>448</v>
      </c>
      <c r="C104" s="120">
        <v>0</v>
      </c>
    </row>
    <row r="105" spans="1:8" x14ac:dyDescent="0.2">
      <c r="A105" s="121">
        <v>1292</v>
      </c>
      <c r="B105" s="1" t="s">
        <v>447</v>
      </c>
      <c r="C105" s="120">
        <v>0</v>
      </c>
    </row>
    <row r="106" spans="1:8" x14ac:dyDescent="0.2">
      <c r="A106" s="121">
        <v>1293</v>
      </c>
      <c r="B106" s="1" t="s">
        <v>446</v>
      </c>
      <c r="C106" s="120">
        <v>0</v>
      </c>
    </row>
    <row r="108" spans="1:8" x14ac:dyDescent="0.2">
      <c r="A108" s="115" t="s">
        <v>445</v>
      </c>
      <c r="B108" s="115"/>
      <c r="C108" s="115"/>
      <c r="D108" s="115"/>
      <c r="E108" s="115"/>
      <c r="F108" s="115"/>
      <c r="G108" s="115"/>
      <c r="H108" s="115"/>
    </row>
    <row r="109" spans="1:8" x14ac:dyDescent="0.2">
      <c r="A109" s="123" t="s">
        <v>47</v>
      </c>
      <c r="B109" s="123" t="s">
        <v>242</v>
      </c>
      <c r="C109" s="123" t="s">
        <v>241</v>
      </c>
      <c r="D109" s="123" t="s">
        <v>444</v>
      </c>
      <c r="E109" s="123" t="s">
        <v>443</v>
      </c>
      <c r="F109" s="123" t="s">
        <v>442</v>
      </c>
      <c r="G109" s="123" t="s">
        <v>441</v>
      </c>
      <c r="H109" s="123" t="s">
        <v>440</v>
      </c>
    </row>
    <row r="110" spans="1:8" x14ac:dyDescent="0.2">
      <c r="A110" s="121">
        <v>2110</v>
      </c>
      <c r="B110" s="1" t="s">
        <v>439</v>
      </c>
      <c r="C110" s="120">
        <f>SUM(C111:C119)</f>
        <v>42814945.810000002</v>
      </c>
      <c r="D110" s="120">
        <f>SUM(D111:D119)</f>
        <v>42814945.810000002</v>
      </c>
      <c r="E110" s="120">
        <f>SUM(E111:E119)</f>
        <v>0</v>
      </c>
      <c r="F110" s="120">
        <f>SUM(F111:F119)</f>
        <v>0</v>
      </c>
      <c r="G110" s="120">
        <f>SUM(G111:G119)</f>
        <v>0</v>
      </c>
    </row>
    <row r="111" spans="1:8" x14ac:dyDescent="0.2">
      <c r="A111" s="121">
        <v>2111</v>
      </c>
      <c r="B111" s="1" t="s">
        <v>438</v>
      </c>
      <c r="C111" s="120">
        <v>0</v>
      </c>
      <c r="D111" s="120">
        <f>C111</f>
        <v>0</v>
      </c>
      <c r="E111" s="120">
        <v>0</v>
      </c>
      <c r="F111" s="120">
        <v>0</v>
      </c>
      <c r="G111" s="120">
        <v>0</v>
      </c>
    </row>
    <row r="112" spans="1:8" x14ac:dyDescent="0.2">
      <c r="A112" s="121">
        <v>2112</v>
      </c>
      <c r="B112" s="1" t="s">
        <v>437</v>
      </c>
      <c r="C112" s="120">
        <v>3055469.83</v>
      </c>
      <c r="D112" s="120">
        <f>C112</f>
        <v>3055469.83</v>
      </c>
      <c r="E112" s="120">
        <v>0</v>
      </c>
      <c r="F112" s="120">
        <v>0</v>
      </c>
      <c r="G112" s="120">
        <v>0</v>
      </c>
    </row>
    <row r="113" spans="1:8" x14ac:dyDescent="0.2">
      <c r="A113" s="121">
        <v>2113</v>
      </c>
      <c r="B113" s="1" t="s">
        <v>436</v>
      </c>
      <c r="C113" s="120">
        <v>747395.91</v>
      </c>
      <c r="D113" s="120">
        <f>C113</f>
        <v>747395.91</v>
      </c>
      <c r="E113" s="120">
        <v>0</v>
      </c>
      <c r="F113" s="120">
        <v>0</v>
      </c>
      <c r="G113" s="120">
        <v>0</v>
      </c>
    </row>
    <row r="114" spans="1:8" x14ac:dyDescent="0.2">
      <c r="A114" s="121">
        <v>2114</v>
      </c>
      <c r="B114" s="1" t="s">
        <v>435</v>
      </c>
      <c r="C114" s="120">
        <v>0</v>
      </c>
      <c r="D114" s="120">
        <f>C114</f>
        <v>0</v>
      </c>
      <c r="E114" s="120">
        <v>0</v>
      </c>
      <c r="F114" s="120">
        <v>0</v>
      </c>
      <c r="G114" s="120">
        <v>0</v>
      </c>
    </row>
    <row r="115" spans="1:8" x14ac:dyDescent="0.2">
      <c r="A115" s="121">
        <v>2115</v>
      </c>
      <c r="B115" s="1" t="s">
        <v>434</v>
      </c>
      <c r="C115" s="120">
        <v>0</v>
      </c>
      <c r="D115" s="120">
        <f>C115</f>
        <v>0</v>
      </c>
      <c r="E115" s="120">
        <v>0</v>
      </c>
      <c r="F115" s="120">
        <v>0</v>
      </c>
      <c r="G115" s="120">
        <v>0</v>
      </c>
    </row>
    <row r="116" spans="1:8" x14ac:dyDescent="0.2">
      <c r="A116" s="121">
        <v>2116</v>
      </c>
      <c r="B116" s="1" t="s">
        <v>433</v>
      </c>
      <c r="C116" s="120">
        <v>0</v>
      </c>
      <c r="D116" s="120">
        <f>C116</f>
        <v>0</v>
      </c>
      <c r="E116" s="120">
        <v>0</v>
      </c>
      <c r="F116" s="120">
        <v>0</v>
      </c>
      <c r="G116" s="120">
        <v>0</v>
      </c>
    </row>
    <row r="117" spans="1:8" x14ac:dyDescent="0.2">
      <c r="A117" s="121">
        <v>2117</v>
      </c>
      <c r="B117" s="1" t="s">
        <v>432</v>
      </c>
      <c r="C117" s="120">
        <v>5582837.8799999999</v>
      </c>
      <c r="D117" s="120">
        <f>C117</f>
        <v>5582837.8799999999</v>
      </c>
      <c r="E117" s="120">
        <v>0</v>
      </c>
      <c r="F117" s="120">
        <v>0</v>
      </c>
      <c r="G117" s="120">
        <v>0</v>
      </c>
    </row>
    <row r="118" spans="1:8" x14ac:dyDescent="0.2">
      <c r="A118" s="121">
        <v>2118</v>
      </c>
      <c r="B118" s="1" t="s">
        <v>431</v>
      </c>
      <c r="C118" s="120">
        <v>0</v>
      </c>
      <c r="D118" s="120">
        <f>C118</f>
        <v>0</v>
      </c>
      <c r="E118" s="120">
        <v>0</v>
      </c>
      <c r="F118" s="120">
        <v>0</v>
      </c>
      <c r="G118" s="120">
        <v>0</v>
      </c>
    </row>
    <row r="119" spans="1:8" x14ac:dyDescent="0.2">
      <c r="A119" s="121">
        <v>2119</v>
      </c>
      <c r="B119" s="1" t="s">
        <v>430</v>
      </c>
      <c r="C119" s="120">
        <v>33429242.190000001</v>
      </c>
      <c r="D119" s="120">
        <f>C119</f>
        <v>33429242.190000001</v>
      </c>
      <c r="E119" s="120">
        <v>0</v>
      </c>
      <c r="F119" s="120">
        <v>0</v>
      </c>
      <c r="G119" s="120">
        <v>0</v>
      </c>
    </row>
    <row r="120" spans="1:8" x14ac:dyDescent="0.2">
      <c r="A120" s="121">
        <v>2120</v>
      </c>
      <c r="B120" s="1" t="s">
        <v>429</v>
      </c>
      <c r="C120" s="120">
        <f>SUM(C121:C123)</f>
        <v>0</v>
      </c>
      <c r="D120" s="120">
        <f>SUM(D121:D123)</f>
        <v>0</v>
      </c>
      <c r="E120" s="120">
        <f>SUM(E121:E123)</f>
        <v>0</v>
      </c>
      <c r="F120" s="120">
        <f>SUM(F121:F123)</f>
        <v>0</v>
      </c>
      <c r="G120" s="120">
        <f>SUM(G121:G123)</f>
        <v>0</v>
      </c>
    </row>
    <row r="121" spans="1:8" x14ac:dyDescent="0.2">
      <c r="A121" s="121">
        <v>2121</v>
      </c>
      <c r="B121" s="1" t="s">
        <v>428</v>
      </c>
      <c r="C121" s="120">
        <v>0</v>
      </c>
      <c r="D121" s="120">
        <f>C121</f>
        <v>0</v>
      </c>
      <c r="E121" s="120">
        <v>0</v>
      </c>
      <c r="F121" s="120">
        <v>0</v>
      </c>
      <c r="G121" s="120">
        <v>0</v>
      </c>
    </row>
    <row r="122" spans="1:8" x14ac:dyDescent="0.2">
      <c r="A122" s="121">
        <v>2122</v>
      </c>
      <c r="B122" s="1" t="s">
        <v>427</v>
      </c>
      <c r="C122" s="120">
        <v>0</v>
      </c>
      <c r="D122" s="120">
        <f>C122</f>
        <v>0</v>
      </c>
      <c r="E122" s="120">
        <v>0</v>
      </c>
      <c r="F122" s="120">
        <v>0</v>
      </c>
      <c r="G122" s="120">
        <v>0</v>
      </c>
    </row>
    <row r="123" spans="1:8" x14ac:dyDescent="0.2">
      <c r="A123" s="121">
        <v>2129</v>
      </c>
      <c r="B123" s="1" t="s">
        <v>426</v>
      </c>
      <c r="C123" s="120">
        <v>0</v>
      </c>
      <c r="D123" s="120">
        <f>C123</f>
        <v>0</v>
      </c>
      <c r="E123" s="120">
        <v>0</v>
      </c>
      <c r="F123" s="120">
        <v>0</v>
      </c>
      <c r="G123" s="120">
        <v>0</v>
      </c>
    </row>
    <row r="125" spans="1:8" x14ac:dyDescent="0.2">
      <c r="A125" s="115" t="s">
        <v>425</v>
      </c>
      <c r="B125" s="115"/>
      <c r="C125" s="115"/>
      <c r="D125" s="115"/>
      <c r="E125" s="115"/>
      <c r="F125" s="115"/>
      <c r="G125" s="115"/>
      <c r="H125" s="115"/>
    </row>
    <row r="126" spans="1:8" x14ac:dyDescent="0.2">
      <c r="A126" s="123" t="s">
        <v>47</v>
      </c>
      <c r="B126" s="123" t="s">
        <v>242</v>
      </c>
      <c r="C126" s="123" t="s">
        <v>241</v>
      </c>
      <c r="D126" s="123" t="s">
        <v>247</v>
      </c>
      <c r="E126" s="123" t="s">
        <v>329</v>
      </c>
      <c r="F126" s="123"/>
      <c r="G126" s="123"/>
      <c r="H126" s="123"/>
    </row>
    <row r="127" spans="1:8" x14ac:dyDescent="0.2">
      <c r="A127" s="121">
        <v>2160</v>
      </c>
      <c r="B127" s="1" t="s">
        <v>424</v>
      </c>
      <c r="C127" s="120">
        <f>SUM(C128:C133)</f>
        <v>72010</v>
      </c>
    </row>
    <row r="128" spans="1:8" x14ac:dyDescent="0.2">
      <c r="A128" s="121">
        <v>2161</v>
      </c>
      <c r="B128" s="1" t="s">
        <v>423</v>
      </c>
      <c r="C128" s="120">
        <v>72010</v>
      </c>
    </row>
    <row r="129" spans="1:8" x14ac:dyDescent="0.2">
      <c r="A129" s="121">
        <v>2162</v>
      </c>
      <c r="B129" s="1" t="s">
        <v>422</v>
      </c>
      <c r="C129" s="120">
        <v>0</v>
      </c>
    </row>
    <row r="130" spans="1:8" x14ac:dyDescent="0.2">
      <c r="A130" s="121">
        <v>2163</v>
      </c>
      <c r="B130" s="1" t="s">
        <v>421</v>
      </c>
      <c r="C130" s="120">
        <v>0</v>
      </c>
    </row>
    <row r="131" spans="1:8" x14ac:dyDescent="0.2">
      <c r="A131" s="121">
        <v>2164</v>
      </c>
      <c r="B131" s="1" t="s">
        <v>420</v>
      </c>
      <c r="C131" s="120">
        <v>0</v>
      </c>
    </row>
    <row r="132" spans="1:8" x14ac:dyDescent="0.2">
      <c r="A132" s="121">
        <v>2165</v>
      </c>
      <c r="B132" s="1" t="s">
        <v>419</v>
      </c>
      <c r="C132" s="120">
        <v>0</v>
      </c>
    </row>
    <row r="133" spans="1:8" x14ac:dyDescent="0.2">
      <c r="A133" s="121">
        <v>2166</v>
      </c>
      <c r="B133" s="1" t="s">
        <v>418</v>
      </c>
      <c r="C133" s="120">
        <v>0</v>
      </c>
    </row>
    <row r="134" spans="1:8" x14ac:dyDescent="0.2">
      <c r="A134" s="121">
        <v>2250</v>
      </c>
      <c r="B134" s="1" t="s">
        <v>417</v>
      </c>
      <c r="C134" s="120">
        <f>SUM(C135:C140)</f>
        <v>0</v>
      </c>
    </row>
    <row r="135" spans="1:8" x14ac:dyDescent="0.2">
      <c r="A135" s="121">
        <v>2251</v>
      </c>
      <c r="B135" s="1" t="s">
        <v>416</v>
      </c>
      <c r="C135" s="120">
        <v>0</v>
      </c>
    </row>
    <row r="136" spans="1:8" x14ac:dyDescent="0.2">
      <c r="A136" s="121">
        <v>2252</v>
      </c>
      <c r="B136" s="1" t="s">
        <v>415</v>
      </c>
      <c r="C136" s="120">
        <v>0</v>
      </c>
    </row>
    <row r="137" spans="1:8" x14ac:dyDescent="0.2">
      <c r="A137" s="121">
        <v>2253</v>
      </c>
      <c r="B137" s="1" t="s">
        <v>414</v>
      </c>
      <c r="C137" s="120">
        <v>0</v>
      </c>
    </row>
    <row r="138" spans="1:8" x14ac:dyDescent="0.2">
      <c r="A138" s="121">
        <v>2254</v>
      </c>
      <c r="B138" s="1" t="s">
        <v>413</v>
      </c>
      <c r="C138" s="120">
        <v>0</v>
      </c>
    </row>
    <row r="139" spans="1:8" x14ac:dyDescent="0.2">
      <c r="A139" s="121">
        <v>2255</v>
      </c>
      <c r="B139" s="1" t="s">
        <v>412</v>
      </c>
      <c r="C139" s="120">
        <v>0</v>
      </c>
    </row>
    <row r="140" spans="1:8" x14ac:dyDescent="0.2">
      <c r="A140" s="121">
        <v>2256</v>
      </c>
      <c r="B140" s="1" t="s">
        <v>411</v>
      </c>
      <c r="C140" s="120">
        <v>0</v>
      </c>
    </row>
    <row r="142" spans="1:8" x14ac:dyDescent="0.2">
      <c r="A142" s="115" t="s">
        <v>410</v>
      </c>
      <c r="B142" s="115"/>
      <c r="C142" s="115"/>
      <c r="D142" s="115"/>
      <c r="E142" s="115"/>
      <c r="F142" s="115"/>
      <c r="G142" s="115"/>
      <c r="H142" s="115"/>
    </row>
    <row r="143" spans="1:8" x14ac:dyDescent="0.2">
      <c r="A143" s="122" t="s">
        <v>47</v>
      </c>
      <c r="B143" s="122" t="s">
        <v>242</v>
      </c>
      <c r="C143" s="122" t="s">
        <v>241</v>
      </c>
      <c r="D143" s="122" t="s">
        <v>247</v>
      </c>
      <c r="E143" s="122" t="s">
        <v>329</v>
      </c>
      <c r="F143" s="122"/>
      <c r="G143" s="122"/>
      <c r="H143" s="122"/>
    </row>
    <row r="144" spans="1:8" x14ac:dyDescent="0.2">
      <c r="A144" s="121">
        <v>2159</v>
      </c>
      <c r="B144" s="1" t="s">
        <v>409</v>
      </c>
      <c r="C144" s="120">
        <v>0</v>
      </c>
    </row>
    <row r="145" spans="1:5" x14ac:dyDescent="0.2">
      <c r="A145" s="121">
        <v>2199</v>
      </c>
      <c r="B145" s="1" t="s">
        <v>408</v>
      </c>
      <c r="C145" s="120">
        <v>817891.33</v>
      </c>
    </row>
    <row r="146" spans="1:5" x14ac:dyDescent="0.2">
      <c r="A146" s="121">
        <v>2240</v>
      </c>
      <c r="B146" s="1" t="s">
        <v>407</v>
      </c>
      <c r="C146" s="120">
        <f>SUM(C147:C149)</f>
        <v>0</v>
      </c>
    </row>
    <row r="147" spans="1:5" x14ac:dyDescent="0.2">
      <c r="A147" s="121">
        <v>2241</v>
      </c>
      <c r="B147" s="1" t="s">
        <v>406</v>
      </c>
      <c r="C147" s="120">
        <v>0</v>
      </c>
    </row>
    <row r="148" spans="1:5" x14ac:dyDescent="0.2">
      <c r="A148" s="121">
        <v>2242</v>
      </c>
      <c r="B148" s="1" t="s">
        <v>405</v>
      </c>
      <c r="C148" s="120">
        <v>0</v>
      </c>
    </row>
    <row r="149" spans="1:5" x14ac:dyDescent="0.2">
      <c r="A149" s="121">
        <v>2249</v>
      </c>
      <c r="B149" s="1" t="s">
        <v>404</v>
      </c>
      <c r="C149" s="120">
        <v>0</v>
      </c>
    </row>
    <row r="151" spans="1:5" x14ac:dyDescent="0.2">
      <c r="B151" s="1" t="s">
        <v>0</v>
      </c>
    </row>
    <row r="155" spans="1:5" x14ac:dyDescent="0.2">
      <c r="A155" s="119" t="s">
        <v>55</v>
      </c>
      <c r="B155" s="119"/>
      <c r="C155" s="119"/>
      <c r="D155" s="118" t="s">
        <v>54</v>
      </c>
      <c r="E155" s="117">
        <v>2023</v>
      </c>
    </row>
    <row r="156" spans="1:5" x14ac:dyDescent="0.2">
      <c r="A156" s="119" t="s">
        <v>403</v>
      </c>
      <c r="B156" s="119"/>
      <c r="C156" s="119"/>
      <c r="D156" s="118" t="s">
        <v>52</v>
      </c>
      <c r="E156" s="117" t="s">
        <v>51</v>
      </c>
    </row>
    <row r="157" spans="1:5" x14ac:dyDescent="0.2">
      <c r="A157" s="119" t="s">
        <v>50</v>
      </c>
      <c r="B157" s="119"/>
      <c r="C157" s="119"/>
      <c r="D157" s="118" t="s">
        <v>49</v>
      </c>
      <c r="E157" s="117">
        <v>4</v>
      </c>
    </row>
    <row r="158" spans="1:5" x14ac:dyDescent="0.2">
      <c r="A158" s="116" t="s">
        <v>48</v>
      </c>
      <c r="B158" s="115"/>
      <c r="C158" s="115"/>
      <c r="D158" s="115"/>
      <c r="E158" s="115"/>
    </row>
    <row r="160" spans="1:5" x14ac:dyDescent="0.2">
      <c r="A160" s="109" t="s">
        <v>402</v>
      </c>
      <c r="B160" s="109"/>
      <c r="C160" s="109"/>
      <c r="D160" s="109"/>
      <c r="E160" s="109"/>
    </row>
    <row r="161" spans="1:5" x14ac:dyDescent="0.2">
      <c r="A161" s="108" t="s">
        <v>47</v>
      </c>
      <c r="B161" s="108" t="s">
        <v>242</v>
      </c>
      <c r="C161" s="108" t="s">
        <v>241</v>
      </c>
      <c r="D161" s="108" t="s">
        <v>354</v>
      </c>
      <c r="E161" s="108"/>
    </row>
    <row r="162" spans="1:5" x14ac:dyDescent="0.2">
      <c r="A162" s="112">
        <v>4100</v>
      </c>
      <c r="B162" s="106" t="s">
        <v>401</v>
      </c>
      <c r="C162" s="105">
        <f>SUM(C163+C173+C179+C182+C188+C191+C200)</f>
        <v>43685875.119999997</v>
      </c>
      <c r="D162" s="111"/>
      <c r="E162" s="110"/>
    </row>
    <row r="163" spans="1:5" x14ac:dyDescent="0.2">
      <c r="A163" s="112">
        <v>4110</v>
      </c>
      <c r="B163" s="106" t="s">
        <v>400</v>
      </c>
      <c r="C163" s="105">
        <f>SUM(C164:C172)</f>
        <v>0</v>
      </c>
      <c r="D163" s="111"/>
      <c r="E163" s="110"/>
    </row>
    <row r="164" spans="1:5" x14ac:dyDescent="0.2">
      <c r="A164" s="112">
        <v>4111</v>
      </c>
      <c r="B164" s="106" t="s">
        <v>399</v>
      </c>
      <c r="C164" s="105">
        <v>0</v>
      </c>
      <c r="D164" s="111"/>
      <c r="E164" s="110"/>
    </row>
    <row r="165" spans="1:5" x14ac:dyDescent="0.2">
      <c r="A165" s="112">
        <v>4112</v>
      </c>
      <c r="B165" s="106" t="s">
        <v>398</v>
      </c>
      <c r="C165" s="105">
        <v>0</v>
      </c>
      <c r="D165" s="111"/>
      <c r="E165" s="110"/>
    </row>
    <row r="166" spans="1:5" x14ac:dyDescent="0.2">
      <c r="A166" s="112">
        <v>4113</v>
      </c>
      <c r="B166" s="106" t="s">
        <v>397</v>
      </c>
      <c r="C166" s="105">
        <v>0</v>
      </c>
      <c r="D166" s="111"/>
      <c r="E166" s="110"/>
    </row>
    <row r="167" spans="1:5" x14ac:dyDescent="0.2">
      <c r="A167" s="112">
        <v>4114</v>
      </c>
      <c r="B167" s="106" t="s">
        <v>396</v>
      </c>
      <c r="C167" s="105">
        <v>0</v>
      </c>
      <c r="D167" s="111"/>
      <c r="E167" s="110"/>
    </row>
    <row r="168" spans="1:5" x14ac:dyDescent="0.2">
      <c r="A168" s="112">
        <v>4115</v>
      </c>
      <c r="B168" s="106" t="s">
        <v>395</v>
      </c>
      <c r="C168" s="105">
        <v>0</v>
      </c>
      <c r="D168" s="111"/>
      <c r="E168" s="110"/>
    </row>
    <row r="169" spans="1:5" x14ac:dyDescent="0.2">
      <c r="A169" s="112">
        <v>4116</v>
      </c>
      <c r="B169" s="106" t="s">
        <v>394</v>
      </c>
      <c r="C169" s="105">
        <v>0</v>
      </c>
      <c r="D169" s="111"/>
      <c r="E169" s="110"/>
    </row>
    <row r="170" spans="1:5" x14ac:dyDescent="0.2">
      <c r="A170" s="112">
        <v>4117</v>
      </c>
      <c r="B170" s="106" t="s">
        <v>393</v>
      </c>
      <c r="C170" s="105">
        <v>0</v>
      </c>
      <c r="D170" s="111"/>
      <c r="E170" s="110"/>
    </row>
    <row r="171" spans="1:5" ht="22.5" x14ac:dyDescent="0.2">
      <c r="A171" s="112">
        <v>4118</v>
      </c>
      <c r="B171" s="113" t="s">
        <v>392</v>
      </c>
      <c r="C171" s="105">
        <v>0</v>
      </c>
      <c r="D171" s="111"/>
      <c r="E171" s="110"/>
    </row>
    <row r="172" spans="1:5" x14ac:dyDescent="0.2">
      <c r="A172" s="112">
        <v>4119</v>
      </c>
      <c r="B172" s="106" t="s">
        <v>391</v>
      </c>
      <c r="C172" s="105">
        <v>0</v>
      </c>
      <c r="D172" s="111"/>
      <c r="E172" s="110"/>
    </row>
    <row r="173" spans="1:5" x14ac:dyDescent="0.2">
      <c r="A173" s="112">
        <v>4120</v>
      </c>
      <c r="B173" s="106" t="s">
        <v>390</v>
      </c>
      <c r="C173" s="105">
        <f>SUM(C174:C178)</f>
        <v>0</v>
      </c>
      <c r="D173" s="111"/>
      <c r="E173" s="110"/>
    </row>
    <row r="174" spans="1:5" x14ac:dyDescent="0.2">
      <c r="A174" s="112">
        <v>4121</v>
      </c>
      <c r="B174" s="106" t="s">
        <v>389</v>
      </c>
      <c r="C174" s="105">
        <v>0</v>
      </c>
      <c r="D174" s="111"/>
      <c r="E174" s="110"/>
    </row>
    <row r="175" spans="1:5" x14ac:dyDescent="0.2">
      <c r="A175" s="112">
        <v>4122</v>
      </c>
      <c r="B175" s="106" t="s">
        <v>388</v>
      </c>
      <c r="C175" s="105">
        <v>0</v>
      </c>
      <c r="D175" s="111"/>
      <c r="E175" s="110"/>
    </row>
    <row r="176" spans="1:5" x14ac:dyDescent="0.2">
      <c r="A176" s="112">
        <v>4123</v>
      </c>
      <c r="B176" s="106" t="s">
        <v>387</v>
      </c>
      <c r="C176" s="105">
        <v>0</v>
      </c>
      <c r="D176" s="111"/>
      <c r="E176" s="110"/>
    </row>
    <row r="177" spans="1:5" x14ac:dyDescent="0.2">
      <c r="A177" s="112">
        <v>4124</v>
      </c>
      <c r="B177" s="106" t="s">
        <v>386</v>
      </c>
      <c r="C177" s="105">
        <v>0</v>
      </c>
      <c r="D177" s="111"/>
      <c r="E177" s="110"/>
    </row>
    <row r="178" spans="1:5" x14ac:dyDescent="0.2">
      <c r="A178" s="112">
        <v>4129</v>
      </c>
      <c r="B178" s="106" t="s">
        <v>385</v>
      </c>
      <c r="C178" s="105">
        <v>0</v>
      </c>
      <c r="D178" s="111"/>
      <c r="E178" s="110"/>
    </row>
    <row r="179" spans="1:5" x14ac:dyDescent="0.2">
      <c r="A179" s="112">
        <v>4130</v>
      </c>
      <c r="B179" s="106" t="s">
        <v>384</v>
      </c>
      <c r="C179" s="105">
        <f>SUM(C180:C181)</f>
        <v>0</v>
      </c>
      <c r="D179" s="111"/>
      <c r="E179" s="110"/>
    </row>
    <row r="180" spans="1:5" x14ac:dyDescent="0.2">
      <c r="A180" s="112">
        <v>4131</v>
      </c>
      <c r="B180" s="106" t="s">
        <v>383</v>
      </c>
      <c r="C180" s="105">
        <v>0</v>
      </c>
      <c r="D180" s="111"/>
      <c r="E180" s="110"/>
    </row>
    <row r="181" spans="1:5" ht="22.5" x14ac:dyDescent="0.2">
      <c r="A181" s="112">
        <v>4132</v>
      </c>
      <c r="B181" s="113" t="s">
        <v>382</v>
      </c>
      <c r="C181" s="105">
        <v>0</v>
      </c>
      <c r="D181" s="111"/>
      <c r="E181" s="110"/>
    </row>
    <row r="182" spans="1:5" x14ac:dyDescent="0.2">
      <c r="A182" s="112">
        <v>4140</v>
      </c>
      <c r="B182" s="106" t="s">
        <v>381</v>
      </c>
      <c r="C182" s="105">
        <f>SUM(C183:C187)</f>
        <v>0</v>
      </c>
      <c r="D182" s="111"/>
      <c r="E182" s="110"/>
    </row>
    <row r="183" spans="1:5" x14ac:dyDescent="0.2">
      <c r="A183" s="112">
        <v>4141</v>
      </c>
      <c r="B183" s="106" t="s">
        <v>380</v>
      </c>
      <c r="C183" s="105">
        <v>0</v>
      </c>
      <c r="D183" s="111"/>
      <c r="E183" s="110"/>
    </row>
    <row r="184" spans="1:5" x14ac:dyDescent="0.2">
      <c r="A184" s="112">
        <v>4143</v>
      </c>
      <c r="B184" s="106" t="s">
        <v>379</v>
      </c>
      <c r="C184" s="105">
        <v>0</v>
      </c>
      <c r="D184" s="111"/>
      <c r="E184" s="110"/>
    </row>
    <row r="185" spans="1:5" x14ac:dyDescent="0.2">
      <c r="A185" s="112">
        <v>4144</v>
      </c>
      <c r="B185" s="106" t="s">
        <v>378</v>
      </c>
      <c r="C185" s="105">
        <v>0</v>
      </c>
      <c r="D185" s="111"/>
      <c r="E185" s="110"/>
    </row>
    <row r="186" spans="1:5" ht="22.5" x14ac:dyDescent="0.2">
      <c r="A186" s="112">
        <v>4145</v>
      </c>
      <c r="B186" s="113" t="s">
        <v>377</v>
      </c>
      <c r="C186" s="105">
        <v>0</v>
      </c>
      <c r="D186" s="111"/>
      <c r="E186" s="110"/>
    </row>
    <row r="187" spans="1:5" x14ac:dyDescent="0.2">
      <c r="A187" s="112">
        <v>4149</v>
      </c>
      <c r="B187" s="106" t="s">
        <v>376</v>
      </c>
      <c r="C187" s="105">
        <v>0</v>
      </c>
      <c r="D187" s="111"/>
      <c r="E187" s="110"/>
    </row>
    <row r="188" spans="1:5" x14ac:dyDescent="0.2">
      <c r="A188" s="112">
        <v>4150</v>
      </c>
      <c r="B188" s="106" t="s">
        <v>375</v>
      </c>
      <c r="C188" s="105">
        <f>SUM(C189:C190)</f>
        <v>0</v>
      </c>
      <c r="D188" s="111"/>
      <c r="E188" s="110"/>
    </row>
    <row r="189" spans="1:5" x14ac:dyDescent="0.2">
      <c r="A189" s="112">
        <v>4151</v>
      </c>
      <c r="B189" s="106" t="s">
        <v>375</v>
      </c>
      <c r="C189" s="105">
        <v>0</v>
      </c>
      <c r="D189" s="111"/>
      <c r="E189" s="110"/>
    </row>
    <row r="190" spans="1:5" ht="22.5" x14ac:dyDescent="0.2">
      <c r="A190" s="112">
        <v>4154</v>
      </c>
      <c r="B190" s="113" t="s">
        <v>374</v>
      </c>
      <c r="C190" s="105">
        <v>0</v>
      </c>
      <c r="D190" s="111"/>
      <c r="E190" s="110"/>
    </row>
    <row r="191" spans="1:5" x14ac:dyDescent="0.2">
      <c r="A191" s="112">
        <v>4160</v>
      </c>
      <c r="B191" s="106" t="s">
        <v>373</v>
      </c>
      <c r="C191" s="105">
        <f>SUM(C192:C199)</f>
        <v>0</v>
      </c>
      <c r="D191" s="111"/>
      <c r="E191" s="110"/>
    </row>
    <row r="192" spans="1:5" x14ac:dyDescent="0.2">
      <c r="A192" s="112">
        <v>4161</v>
      </c>
      <c r="B192" s="106" t="s">
        <v>372</v>
      </c>
      <c r="C192" s="105">
        <v>0</v>
      </c>
      <c r="D192" s="111"/>
      <c r="E192" s="110"/>
    </row>
    <row r="193" spans="1:5" x14ac:dyDescent="0.2">
      <c r="A193" s="112">
        <v>4162</v>
      </c>
      <c r="B193" s="106" t="s">
        <v>371</v>
      </c>
      <c r="C193" s="105">
        <v>0</v>
      </c>
      <c r="D193" s="111"/>
      <c r="E193" s="110"/>
    </row>
    <row r="194" spans="1:5" x14ac:dyDescent="0.2">
      <c r="A194" s="112">
        <v>4163</v>
      </c>
      <c r="B194" s="106" t="s">
        <v>370</v>
      </c>
      <c r="C194" s="105">
        <v>0</v>
      </c>
      <c r="D194" s="111"/>
      <c r="E194" s="110"/>
    </row>
    <row r="195" spans="1:5" x14ac:dyDescent="0.2">
      <c r="A195" s="112">
        <v>4164</v>
      </c>
      <c r="B195" s="106" t="s">
        <v>369</v>
      </c>
      <c r="C195" s="105">
        <v>0</v>
      </c>
      <c r="D195" s="111"/>
      <c r="E195" s="110"/>
    </row>
    <row r="196" spans="1:5" x14ac:dyDescent="0.2">
      <c r="A196" s="112">
        <v>4165</v>
      </c>
      <c r="B196" s="106" t="s">
        <v>368</v>
      </c>
      <c r="C196" s="105">
        <v>0</v>
      </c>
      <c r="D196" s="111"/>
      <c r="E196" s="110"/>
    </row>
    <row r="197" spans="1:5" ht="22.5" x14ac:dyDescent="0.2">
      <c r="A197" s="112">
        <v>4166</v>
      </c>
      <c r="B197" s="113" t="s">
        <v>367</v>
      </c>
      <c r="C197" s="105">
        <v>0</v>
      </c>
      <c r="D197" s="111"/>
      <c r="E197" s="110"/>
    </row>
    <row r="198" spans="1:5" x14ac:dyDescent="0.2">
      <c r="A198" s="112">
        <v>4168</v>
      </c>
      <c r="B198" s="106" t="s">
        <v>366</v>
      </c>
      <c r="C198" s="105">
        <v>0</v>
      </c>
      <c r="D198" s="111"/>
      <c r="E198" s="110"/>
    </row>
    <row r="199" spans="1:5" x14ac:dyDescent="0.2">
      <c r="A199" s="112">
        <v>4169</v>
      </c>
      <c r="B199" s="106" t="s">
        <v>365</v>
      </c>
      <c r="C199" s="105">
        <v>0</v>
      </c>
      <c r="D199" s="111"/>
      <c r="E199" s="110"/>
    </row>
    <row r="200" spans="1:5" x14ac:dyDescent="0.2">
      <c r="A200" s="112">
        <v>4170</v>
      </c>
      <c r="B200" s="106" t="s">
        <v>364</v>
      </c>
      <c r="C200" s="105">
        <f>SUM(C201:C208)</f>
        <v>43685875.119999997</v>
      </c>
      <c r="D200" s="111"/>
      <c r="E200" s="110"/>
    </row>
    <row r="201" spans="1:5" x14ac:dyDescent="0.2">
      <c r="A201" s="112">
        <v>4171</v>
      </c>
      <c r="B201" s="114" t="s">
        <v>363</v>
      </c>
      <c r="C201" s="105">
        <v>0</v>
      </c>
      <c r="D201" s="111"/>
      <c r="E201" s="110"/>
    </row>
    <row r="202" spans="1:5" x14ac:dyDescent="0.2">
      <c r="A202" s="112">
        <v>4172</v>
      </c>
      <c r="B202" s="106" t="s">
        <v>362</v>
      </c>
      <c r="C202" s="105">
        <v>0</v>
      </c>
      <c r="D202" s="111"/>
      <c r="E202" s="110"/>
    </row>
    <row r="203" spans="1:5" ht="22.5" x14ac:dyDescent="0.2">
      <c r="A203" s="112">
        <v>4173</v>
      </c>
      <c r="B203" s="113" t="s">
        <v>361</v>
      </c>
      <c r="C203" s="105">
        <v>43685875.119999997</v>
      </c>
      <c r="D203" s="111"/>
      <c r="E203" s="110"/>
    </row>
    <row r="204" spans="1:5" ht="22.5" x14ac:dyDescent="0.2">
      <c r="A204" s="112">
        <v>4174</v>
      </c>
      <c r="B204" s="113" t="s">
        <v>360</v>
      </c>
      <c r="C204" s="105">
        <v>0</v>
      </c>
      <c r="D204" s="111"/>
      <c r="E204" s="110"/>
    </row>
    <row r="205" spans="1:5" ht="22.5" x14ac:dyDescent="0.2">
      <c r="A205" s="112">
        <v>4175</v>
      </c>
      <c r="B205" s="113" t="s">
        <v>359</v>
      </c>
      <c r="C205" s="105">
        <v>0</v>
      </c>
      <c r="D205" s="111"/>
      <c r="E205" s="110"/>
    </row>
    <row r="206" spans="1:5" ht="22.5" x14ac:dyDescent="0.2">
      <c r="A206" s="112">
        <v>4176</v>
      </c>
      <c r="B206" s="113" t="s">
        <v>358</v>
      </c>
      <c r="C206" s="105">
        <v>0</v>
      </c>
      <c r="D206" s="111"/>
      <c r="E206" s="110"/>
    </row>
    <row r="207" spans="1:5" ht="22.5" x14ac:dyDescent="0.2">
      <c r="A207" s="112">
        <v>4177</v>
      </c>
      <c r="B207" s="113" t="s">
        <v>357</v>
      </c>
      <c r="C207" s="105">
        <v>0</v>
      </c>
      <c r="D207" s="111"/>
      <c r="E207" s="110"/>
    </row>
    <row r="208" spans="1:5" ht="22.5" x14ac:dyDescent="0.2">
      <c r="A208" s="112">
        <v>4178</v>
      </c>
      <c r="B208" s="113" t="s">
        <v>356</v>
      </c>
      <c r="C208" s="105">
        <v>0</v>
      </c>
      <c r="D208" s="111"/>
      <c r="E208" s="110"/>
    </row>
    <row r="209" spans="1:5" x14ac:dyDescent="0.2">
      <c r="A209" s="112"/>
      <c r="B209" s="113"/>
      <c r="C209" s="105"/>
      <c r="D209" s="111"/>
      <c r="E209" s="110"/>
    </row>
    <row r="210" spans="1:5" x14ac:dyDescent="0.2">
      <c r="A210" s="109" t="s">
        <v>355</v>
      </c>
      <c r="B210" s="109"/>
      <c r="C210" s="109"/>
      <c r="D210" s="109"/>
      <c r="E210" s="109"/>
    </row>
    <row r="211" spans="1:5" x14ac:dyDescent="0.2">
      <c r="A211" s="108" t="s">
        <v>47</v>
      </c>
      <c r="B211" s="108" t="s">
        <v>242</v>
      </c>
      <c r="C211" s="108" t="s">
        <v>241</v>
      </c>
      <c r="D211" s="108" t="s">
        <v>354</v>
      </c>
      <c r="E211" s="108"/>
    </row>
    <row r="212" spans="1:5" ht="33.75" x14ac:dyDescent="0.2">
      <c r="A212" s="112">
        <v>4200</v>
      </c>
      <c r="B212" s="113" t="s">
        <v>353</v>
      </c>
      <c r="C212" s="105">
        <f>+C213+C219</f>
        <v>202265027.33999997</v>
      </c>
      <c r="D212" s="111"/>
      <c r="E212" s="110"/>
    </row>
    <row r="213" spans="1:5" ht="22.5" x14ac:dyDescent="0.2">
      <c r="A213" s="112">
        <v>4210</v>
      </c>
      <c r="B213" s="113" t="s">
        <v>352</v>
      </c>
      <c r="C213" s="105">
        <f>SUM(C214:C218)</f>
        <v>102280280.89999999</v>
      </c>
      <c r="D213" s="111"/>
      <c r="E213" s="110"/>
    </row>
    <row r="214" spans="1:5" x14ac:dyDescent="0.2">
      <c r="A214" s="112">
        <v>4211</v>
      </c>
      <c r="B214" s="106" t="s">
        <v>268</v>
      </c>
      <c r="C214" s="105">
        <v>0</v>
      </c>
      <c r="D214" s="111"/>
      <c r="E214" s="110"/>
    </row>
    <row r="215" spans="1:5" x14ac:dyDescent="0.2">
      <c r="A215" s="112">
        <v>4212</v>
      </c>
      <c r="B215" s="106" t="s">
        <v>246</v>
      </c>
      <c r="C215" s="105">
        <v>5364060.66</v>
      </c>
      <c r="D215" s="111"/>
      <c r="E215" s="110"/>
    </row>
    <row r="216" spans="1:5" x14ac:dyDescent="0.2">
      <c r="A216" s="112">
        <v>4213</v>
      </c>
      <c r="B216" s="106" t="s">
        <v>263</v>
      </c>
      <c r="C216" s="105">
        <v>96916220.239999995</v>
      </c>
      <c r="D216" s="111"/>
      <c r="E216" s="110"/>
    </row>
    <row r="217" spans="1:5" x14ac:dyDescent="0.2">
      <c r="A217" s="112">
        <v>4214</v>
      </c>
      <c r="B217" s="106" t="s">
        <v>351</v>
      </c>
      <c r="C217" s="105">
        <v>0</v>
      </c>
      <c r="D217" s="111"/>
      <c r="E217" s="110"/>
    </row>
    <row r="218" spans="1:5" x14ac:dyDescent="0.2">
      <c r="A218" s="112">
        <v>4215</v>
      </c>
      <c r="B218" s="106" t="s">
        <v>350</v>
      </c>
      <c r="C218" s="105">
        <v>0</v>
      </c>
      <c r="D218" s="111"/>
      <c r="E218" s="110"/>
    </row>
    <row r="219" spans="1:5" x14ac:dyDescent="0.2">
      <c r="A219" s="112">
        <v>4220</v>
      </c>
      <c r="B219" s="106" t="s">
        <v>349</v>
      </c>
      <c r="C219" s="105">
        <f>SUM(C220:C223)</f>
        <v>99984746.439999998</v>
      </c>
      <c r="D219" s="111"/>
      <c r="E219" s="110"/>
    </row>
    <row r="220" spans="1:5" x14ac:dyDescent="0.2">
      <c r="A220" s="112">
        <v>4221</v>
      </c>
      <c r="B220" s="106" t="s">
        <v>348</v>
      </c>
      <c r="C220" s="105">
        <v>99984746.439999998</v>
      </c>
      <c r="D220" s="111"/>
      <c r="E220" s="110"/>
    </row>
    <row r="221" spans="1:5" x14ac:dyDescent="0.2">
      <c r="A221" s="112">
        <v>4223</v>
      </c>
      <c r="B221" s="106" t="s">
        <v>295</v>
      </c>
      <c r="C221" s="105">
        <v>0</v>
      </c>
      <c r="D221" s="111"/>
      <c r="E221" s="110"/>
    </row>
    <row r="222" spans="1:5" x14ac:dyDescent="0.2">
      <c r="A222" s="112">
        <v>4225</v>
      </c>
      <c r="B222" s="106" t="s">
        <v>287</v>
      </c>
      <c r="C222" s="105">
        <v>0</v>
      </c>
      <c r="D222" s="111"/>
      <c r="E222" s="110"/>
    </row>
    <row r="223" spans="1:5" x14ac:dyDescent="0.2">
      <c r="A223" s="112">
        <v>4227</v>
      </c>
      <c r="B223" s="106" t="s">
        <v>347</v>
      </c>
      <c r="C223" s="105">
        <v>0</v>
      </c>
      <c r="D223" s="111"/>
      <c r="E223" s="110"/>
    </row>
    <row r="224" spans="1:5" x14ac:dyDescent="0.2">
      <c r="A224" s="110"/>
      <c r="B224" s="110"/>
      <c r="C224" s="110"/>
      <c r="D224" s="110"/>
      <c r="E224" s="110"/>
    </row>
    <row r="225" spans="1:5" x14ac:dyDescent="0.2">
      <c r="A225" s="109" t="s">
        <v>346</v>
      </c>
      <c r="B225" s="109"/>
      <c r="C225" s="109"/>
      <c r="D225" s="109"/>
      <c r="E225" s="109"/>
    </row>
    <row r="226" spans="1:5" x14ac:dyDescent="0.2">
      <c r="A226" s="108" t="s">
        <v>47</v>
      </c>
      <c r="B226" s="108" t="s">
        <v>242</v>
      </c>
      <c r="C226" s="108" t="s">
        <v>241</v>
      </c>
      <c r="D226" s="108" t="s">
        <v>247</v>
      </c>
      <c r="E226" s="108" t="s">
        <v>329</v>
      </c>
    </row>
    <row r="227" spans="1:5" x14ac:dyDescent="0.2">
      <c r="A227" s="107">
        <v>4300</v>
      </c>
      <c r="B227" s="106" t="s">
        <v>345</v>
      </c>
      <c r="C227" s="105">
        <f>C228+C231+C237+C239+C241</f>
        <v>6531259.75</v>
      </c>
      <c r="D227" s="103"/>
      <c r="E227" s="103"/>
    </row>
    <row r="228" spans="1:5" x14ac:dyDescent="0.2">
      <c r="A228" s="107">
        <v>4310</v>
      </c>
      <c r="B228" s="106" t="s">
        <v>120</v>
      </c>
      <c r="C228" s="105">
        <f>SUM(C229:C230)</f>
        <v>0</v>
      </c>
      <c r="D228" s="103"/>
      <c r="E228" s="103"/>
    </row>
    <row r="229" spans="1:5" x14ac:dyDescent="0.2">
      <c r="A229" s="107">
        <v>4311</v>
      </c>
      <c r="B229" s="106" t="s">
        <v>344</v>
      </c>
      <c r="C229" s="105">
        <v>0</v>
      </c>
      <c r="D229" s="103"/>
      <c r="E229" s="103"/>
    </row>
    <row r="230" spans="1:5" x14ac:dyDescent="0.2">
      <c r="A230" s="107">
        <v>4319</v>
      </c>
      <c r="B230" s="106" t="s">
        <v>343</v>
      </c>
      <c r="C230" s="105">
        <v>0</v>
      </c>
      <c r="D230" s="103"/>
      <c r="E230" s="103"/>
    </row>
    <row r="231" spans="1:5" x14ac:dyDescent="0.2">
      <c r="A231" s="107">
        <v>4320</v>
      </c>
      <c r="B231" s="106" t="s">
        <v>342</v>
      </c>
      <c r="C231" s="105">
        <f>SUM(C232:C236)</f>
        <v>0</v>
      </c>
      <c r="D231" s="103"/>
      <c r="E231" s="103"/>
    </row>
    <row r="232" spans="1:5" x14ac:dyDescent="0.2">
      <c r="A232" s="107">
        <v>4321</v>
      </c>
      <c r="B232" s="106" t="s">
        <v>341</v>
      </c>
      <c r="C232" s="105">
        <v>0</v>
      </c>
      <c r="D232" s="103"/>
      <c r="E232" s="103"/>
    </row>
    <row r="233" spans="1:5" x14ac:dyDescent="0.2">
      <c r="A233" s="107">
        <v>4322</v>
      </c>
      <c r="B233" s="106" t="s">
        <v>340</v>
      </c>
      <c r="C233" s="105">
        <v>0</v>
      </c>
      <c r="D233" s="103"/>
      <c r="E233" s="103"/>
    </row>
    <row r="234" spans="1:5" x14ac:dyDescent="0.2">
      <c r="A234" s="107">
        <v>4323</v>
      </c>
      <c r="B234" s="106" t="s">
        <v>339</v>
      </c>
      <c r="C234" s="105">
        <v>0</v>
      </c>
      <c r="D234" s="103"/>
      <c r="E234" s="103"/>
    </row>
    <row r="235" spans="1:5" x14ac:dyDescent="0.2">
      <c r="A235" s="107">
        <v>4324</v>
      </c>
      <c r="B235" s="106" t="s">
        <v>338</v>
      </c>
      <c r="C235" s="105">
        <v>0</v>
      </c>
      <c r="D235" s="103"/>
      <c r="E235" s="103"/>
    </row>
    <row r="236" spans="1:5" x14ac:dyDescent="0.2">
      <c r="A236" s="107">
        <v>4325</v>
      </c>
      <c r="B236" s="106" t="s">
        <v>337</v>
      </c>
      <c r="C236" s="105">
        <v>0</v>
      </c>
      <c r="D236" s="103"/>
      <c r="E236" s="103"/>
    </row>
    <row r="237" spans="1:5" x14ac:dyDescent="0.2">
      <c r="A237" s="107">
        <v>4330</v>
      </c>
      <c r="B237" s="106" t="s">
        <v>116</v>
      </c>
      <c r="C237" s="105">
        <f>SUM(C238)</f>
        <v>0</v>
      </c>
      <c r="D237" s="103"/>
      <c r="E237" s="103"/>
    </row>
    <row r="238" spans="1:5" x14ac:dyDescent="0.2">
      <c r="A238" s="107">
        <v>4331</v>
      </c>
      <c r="B238" s="106" t="s">
        <v>116</v>
      </c>
      <c r="C238" s="105">
        <v>0</v>
      </c>
      <c r="D238" s="103"/>
      <c r="E238" s="103"/>
    </row>
    <row r="239" spans="1:5" x14ac:dyDescent="0.2">
      <c r="A239" s="107">
        <v>4340</v>
      </c>
      <c r="B239" s="106" t="s">
        <v>114</v>
      </c>
      <c r="C239" s="105">
        <f>SUM(C240)</f>
        <v>0</v>
      </c>
      <c r="D239" s="103"/>
      <c r="E239" s="103"/>
    </row>
    <row r="240" spans="1:5" x14ac:dyDescent="0.2">
      <c r="A240" s="107">
        <v>4341</v>
      </c>
      <c r="B240" s="106" t="s">
        <v>114</v>
      </c>
      <c r="C240" s="105">
        <v>0</v>
      </c>
      <c r="D240" s="103"/>
      <c r="E240" s="103"/>
    </row>
    <row r="241" spans="1:5" x14ac:dyDescent="0.2">
      <c r="A241" s="107">
        <v>4390</v>
      </c>
      <c r="B241" s="106" t="s">
        <v>112</v>
      </c>
      <c r="C241" s="105">
        <f>SUM(C242:C248)</f>
        <v>6531259.75</v>
      </c>
      <c r="D241" s="103"/>
      <c r="E241" s="103"/>
    </row>
    <row r="242" spans="1:5" x14ac:dyDescent="0.2">
      <c r="A242" s="107">
        <v>4392</v>
      </c>
      <c r="B242" s="106" t="s">
        <v>336</v>
      </c>
      <c r="C242" s="105">
        <v>0</v>
      </c>
      <c r="D242" s="103"/>
      <c r="E242" s="103"/>
    </row>
    <row r="243" spans="1:5" x14ac:dyDescent="0.2">
      <c r="A243" s="107">
        <v>4393</v>
      </c>
      <c r="B243" s="106" t="s">
        <v>335</v>
      </c>
      <c r="C243" s="105">
        <v>0</v>
      </c>
      <c r="D243" s="103"/>
      <c r="E243" s="103"/>
    </row>
    <row r="244" spans="1:5" x14ac:dyDescent="0.2">
      <c r="A244" s="107">
        <v>4394</v>
      </c>
      <c r="B244" s="106" t="s">
        <v>334</v>
      </c>
      <c r="C244" s="105">
        <v>0</v>
      </c>
      <c r="D244" s="103"/>
      <c r="E244" s="103"/>
    </row>
    <row r="245" spans="1:5" x14ac:dyDescent="0.2">
      <c r="A245" s="107">
        <v>4395</v>
      </c>
      <c r="B245" s="106" t="s">
        <v>158</v>
      </c>
      <c r="C245" s="105">
        <v>0</v>
      </c>
      <c r="D245" s="103"/>
      <c r="E245" s="103"/>
    </row>
    <row r="246" spans="1:5" x14ac:dyDescent="0.2">
      <c r="A246" s="107">
        <v>4396</v>
      </c>
      <c r="B246" s="106" t="s">
        <v>333</v>
      </c>
      <c r="C246" s="105">
        <v>0</v>
      </c>
      <c r="D246" s="103"/>
      <c r="E246" s="103"/>
    </row>
    <row r="247" spans="1:5" x14ac:dyDescent="0.2">
      <c r="A247" s="107">
        <v>4397</v>
      </c>
      <c r="B247" s="106" t="s">
        <v>332</v>
      </c>
      <c r="C247" s="105">
        <v>0</v>
      </c>
      <c r="D247" s="103"/>
      <c r="E247" s="103"/>
    </row>
    <row r="248" spans="1:5" x14ac:dyDescent="0.2">
      <c r="A248" s="107">
        <v>4399</v>
      </c>
      <c r="B248" s="106" t="s">
        <v>112</v>
      </c>
      <c r="C248" s="105">
        <v>6531259.75</v>
      </c>
      <c r="D248" s="103"/>
      <c r="E248" s="103"/>
    </row>
    <row r="249" spans="1:5" x14ac:dyDescent="0.2">
      <c r="A249" s="110"/>
      <c r="B249" s="110"/>
      <c r="C249" s="110"/>
      <c r="D249" s="110"/>
      <c r="E249" s="110"/>
    </row>
    <row r="250" spans="1:5" x14ac:dyDescent="0.2">
      <c r="A250" s="109" t="s">
        <v>331</v>
      </c>
      <c r="B250" s="109"/>
      <c r="C250" s="109"/>
      <c r="D250" s="109"/>
      <c r="E250" s="109"/>
    </row>
    <row r="251" spans="1:5" x14ac:dyDescent="0.2">
      <c r="A251" s="108" t="s">
        <v>47</v>
      </c>
      <c r="B251" s="108" t="s">
        <v>242</v>
      </c>
      <c r="C251" s="108" t="s">
        <v>241</v>
      </c>
      <c r="D251" s="108" t="s">
        <v>330</v>
      </c>
      <c r="E251" s="108" t="s">
        <v>329</v>
      </c>
    </row>
    <row r="252" spans="1:5" x14ac:dyDescent="0.2">
      <c r="A252" s="107">
        <v>5000</v>
      </c>
      <c r="B252" s="106" t="s">
        <v>328</v>
      </c>
      <c r="C252" s="105">
        <f>C253+C281+C314+C324+C339+C368</f>
        <v>257295553.88</v>
      </c>
      <c r="D252" s="104">
        <v>1</v>
      </c>
      <c r="E252" s="103"/>
    </row>
    <row r="253" spans="1:5" x14ac:dyDescent="0.2">
      <c r="A253" s="107">
        <v>5100</v>
      </c>
      <c r="B253" s="106" t="s">
        <v>192</v>
      </c>
      <c r="C253" s="105">
        <f>C254+C261+C271</f>
        <v>247199386.62</v>
      </c>
      <c r="D253" s="104">
        <f>C253/$C$252</f>
        <v>0.96076042858980482</v>
      </c>
      <c r="E253" s="103"/>
    </row>
    <row r="254" spans="1:5" x14ac:dyDescent="0.2">
      <c r="A254" s="107">
        <v>5110</v>
      </c>
      <c r="B254" s="106" t="s">
        <v>327</v>
      </c>
      <c r="C254" s="105">
        <f>SUM(C255:C260)</f>
        <v>178611492.31</v>
      </c>
      <c r="D254" s="104">
        <f>C254/$C$252</f>
        <v>0.694188024692034</v>
      </c>
      <c r="E254" s="103"/>
    </row>
    <row r="255" spans="1:5" x14ac:dyDescent="0.2">
      <c r="A255" s="107">
        <v>5111</v>
      </c>
      <c r="B255" s="106" t="s">
        <v>326</v>
      </c>
      <c r="C255" s="105">
        <v>37553661.729999997</v>
      </c>
      <c r="D255" s="104">
        <f>C255/$C$252</f>
        <v>0.14595534654094583</v>
      </c>
      <c r="E255" s="103"/>
    </row>
    <row r="256" spans="1:5" x14ac:dyDescent="0.2">
      <c r="A256" s="107">
        <v>5112</v>
      </c>
      <c r="B256" s="106" t="s">
        <v>325</v>
      </c>
      <c r="C256" s="105">
        <v>65143779.979999997</v>
      </c>
      <c r="D256" s="104">
        <f>C256/$C$252</f>
        <v>0.25318657472947392</v>
      </c>
      <c r="E256" s="103"/>
    </row>
    <row r="257" spans="1:5" x14ac:dyDescent="0.2">
      <c r="A257" s="107">
        <v>5113</v>
      </c>
      <c r="B257" s="106" t="s">
        <v>324</v>
      </c>
      <c r="C257" s="105">
        <v>16129758.58</v>
      </c>
      <c r="D257" s="104">
        <f>C257/$C$252</f>
        <v>6.2689612536106054E-2</v>
      </c>
      <c r="E257" s="103"/>
    </row>
    <row r="258" spans="1:5" x14ac:dyDescent="0.2">
      <c r="A258" s="107">
        <v>5114</v>
      </c>
      <c r="B258" s="106" t="s">
        <v>323</v>
      </c>
      <c r="C258" s="105">
        <v>21222259.710000001</v>
      </c>
      <c r="D258" s="104">
        <f>C258/$C$252</f>
        <v>8.248203045085592E-2</v>
      </c>
      <c r="E258" s="103"/>
    </row>
    <row r="259" spans="1:5" x14ac:dyDescent="0.2">
      <c r="A259" s="107">
        <v>5115</v>
      </c>
      <c r="B259" s="106" t="s">
        <v>322</v>
      </c>
      <c r="C259" s="105">
        <v>38562032.310000002</v>
      </c>
      <c r="D259" s="104">
        <f>C259/$C$252</f>
        <v>0.14987446043465227</v>
      </c>
      <c r="E259" s="103"/>
    </row>
    <row r="260" spans="1:5" x14ac:dyDescent="0.2">
      <c r="A260" s="107">
        <v>5116</v>
      </c>
      <c r="B260" s="106" t="s">
        <v>321</v>
      </c>
      <c r="C260" s="105">
        <v>0</v>
      </c>
      <c r="D260" s="104">
        <f>C260/$C$252</f>
        <v>0</v>
      </c>
      <c r="E260" s="103"/>
    </row>
    <row r="261" spans="1:5" x14ac:dyDescent="0.2">
      <c r="A261" s="107">
        <v>5120</v>
      </c>
      <c r="B261" s="106" t="s">
        <v>99</v>
      </c>
      <c r="C261" s="105">
        <f>SUM(C262:C270)</f>
        <v>7897440.71</v>
      </c>
      <c r="D261" s="104">
        <f>C261/$C$252</f>
        <v>3.0694042671577937E-2</v>
      </c>
      <c r="E261" s="103"/>
    </row>
    <row r="262" spans="1:5" x14ac:dyDescent="0.2">
      <c r="A262" s="107">
        <v>5121</v>
      </c>
      <c r="B262" s="106" t="s">
        <v>320</v>
      </c>
      <c r="C262" s="105">
        <v>6112245.5800000001</v>
      </c>
      <c r="D262" s="104">
        <f>C262/$C$252</f>
        <v>2.3755737275004327E-2</v>
      </c>
      <c r="E262" s="103"/>
    </row>
    <row r="263" spans="1:5" x14ac:dyDescent="0.2">
      <c r="A263" s="107">
        <v>5122</v>
      </c>
      <c r="B263" s="106" t="s">
        <v>319</v>
      </c>
      <c r="C263" s="105">
        <v>165569.76</v>
      </c>
      <c r="D263" s="104">
        <f>C263/$C$252</f>
        <v>6.4350027625125633E-4</v>
      </c>
      <c r="E263" s="103"/>
    </row>
    <row r="264" spans="1:5" x14ac:dyDescent="0.2">
      <c r="A264" s="107">
        <v>5123</v>
      </c>
      <c r="B264" s="106" t="s">
        <v>100</v>
      </c>
      <c r="C264" s="105">
        <v>275455.58</v>
      </c>
      <c r="D264" s="104">
        <f>C264/$C$252</f>
        <v>1.0705804116944424E-3</v>
      </c>
      <c r="E264" s="103"/>
    </row>
    <row r="265" spans="1:5" x14ac:dyDescent="0.2">
      <c r="A265" s="107">
        <v>5124</v>
      </c>
      <c r="B265" s="106" t="s">
        <v>318</v>
      </c>
      <c r="C265" s="105">
        <v>116944.26</v>
      </c>
      <c r="D265" s="104">
        <f>C265/$C$252</f>
        <v>4.5451333393246895E-4</v>
      </c>
      <c r="E265" s="103"/>
    </row>
    <row r="266" spans="1:5" x14ac:dyDescent="0.2">
      <c r="A266" s="107">
        <v>5125</v>
      </c>
      <c r="B266" s="106" t="s">
        <v>317</v>
      </c>
      <c r="C266" s="105">
        <v>218909.51</v>
      </c>
      <c r="D266" s="104">
        <f>C266/$C$252</f>
        <v>8.508095328460171E-4</v>
      </c>
      <c r="E266" s="103"/>
    </row>
    <row r="267" spans="1:5" x14ac:dyDescent="0.2">
      <c r="A267" s="107">
        <v>5126</v>
      </c>
      <c r="B267" s="106" t="s">
        <v>316</v>
      </c>
      <c r="C267" s="105">
        <v>661427.86</v>
      </c>
      <c r="D267" s="104">
        <f>C267/$C$252</f>
        <v>2.5706929250261475E-3</v>
      </c>
      <c r="E267" s="103"/>
    </row>
    <row r="268" spans="1:5" x14ac:dyDescent="0.2">
      <c r="A268" s="107">
        <v>5127</v>
      </c>
      <c r="B268" s="106" t="s">
        <v>315</v>
      </c>
      <c r="C268" s="105">
        <v>134626.49</v>
      </c>
      <c r="D268" s="104">
        <f>C268/$C$252</f>
        <v>5.2323675232564802E-4</v>
      </c>
      <c r="E268" s="103"/>
    </row>
    <row r="269" spans="1:5" x14ac:dyDescent="0.2">
      <c r="A269" s="107">
        <v>5128</v>
      </c>
      <c r="B269" s="106" t="s">
        <v>314</v>
      </c>
      <c r="C269" s="105">
        <v>0</v>
      </c>
      <c r="D269" s="104">
        <f>C269/$C$252</f>
        <v>0</v>
      </c>
      <c r="E269" s="103"/>
    </row>
    <row r="270" spans="1:5" x14ac:dyDescent="0.2">
      <c r="A270" s="107">
        <v>5129</v>
      </c>
      <c r="B270" s="106" t="s">
        <v>313</v>
      </c>
      <c r="C270" s="105">
        <v>212261.67</v>
      </c>
      <c r="D270" s="104">
        <f>C270/$C$252</f>
        <v>8.2497216449762937E-4</v>
      </c>
      <c r="E270" s="103"/>
    </row>
    <row r="271" spans="1:5" x14ac:dyDescent="0.2">
      <c r="A271" s="107">
        <v>5130</v>
      </c>
      <c r="B271" s="106" t="s">
        <v>312</v>
      </c>
      <c r="C271" s="105">
        <f>SUM(C272:C280)</f>
        <v>60690453.599999994</v>
      </c>
      <c r="D271" s="104">
        <f>C271/$C$252</f>
        <v>0.23587836122619282</v>
      </c>
      <c r="E271" s="103"/>
    </row>
    <row r="272" spans="1:5" x14ac:dyDescent="0.2">
      <c r="A272" s="107">
        <v>5131</v>
      </c>
      <c r="B272" s="106" t="s">
        <v>311</v>
      </c>
      <c r="C272" s="105">
        <v>8994679.9800000004</v>
      </c>
      <c r="D272" s="104">
        <f>C272/$C$252</f>
        <v>3.495855192350128E-2</v>
      </c>
      <c r="E272" s="103"/>
    </row>
    <row r="273" spans="1:5" x14ac:dyDescent="0.2">
      <c r="A273" s="107">
        <v>5132</v>
      </c>
      <c r="B273" s="106" t="s">
        <v>310</v>
      </c>
      <c r="C273" s="105">
        <v>3358561.72</v>
      </c>
      <c r="D273" s="104">
        <f>C273/$C$252</f>
        <v>1.3053322023459445E-2</v>
      </c>
      <c r="E273" s="103"/>
    </row>
    <row r="274" spans="1:5" x14ac:dyDescent="0.2">
      <c r="A274" s="107">
        <v>5133</v>
      </c>
      <c r="B274" s="106" t="s">
        <v>309</v>
      </c>
      <c r="C274" s="105">
        <v>8141750</v>
      </c>
      <c r="D274" s="104">
        <f>C274/$C$252</f>
        <v>3.1643570505680903E-2</v>
      </c>
      <c r="E274" s="103"/>
    </row>
    <row r="275" spans="1:5" x14ac:dyDescent="0.2">
      <c r="A275" s="107">
        <v>5134</v>
      </c>
      <c r="B275" s="106" t="s">
        <v>308</v>
      </c>
      <c r="C275" s="105">
        <v>1878820.83</v>
      </c>
      <c r="D275" s="104">
        <f>C275/$C$252</f>
        <v>7.3021892592682065E-3</v>
      </c>
      <c r="E275" s="103"/>
    </row>
    <row r="276" spans="1:5" x14ac:dyDescent="0.2">
      <c r="A276" s="107">
        <v>5135</v>
      </c>
      <c r="B276" s="106" t="s">
        <v>307</v>
      </c>
      <c r="C276" s="105">
        <v>20704363.670000002</v>
      </c>
      <c r="D276" s="104">
        <f>C276/$C$252</f>
        <v>8.0469185564148157E-2</v>
      </c>
      <c r="E276" s="103"/>
    </row>
    <row r="277" spans="1:5" x14ac:dyDescent="0.2">
      <c r="A277" s="107">
        <v>5136</v>
      </c>
      <c r="B277" s="106" t="s">
        <v>306</v>
      </c>
      <c r="C277" s="105">
        <v>239241.48</v>
      </c>
      <c r="D277" s="104">
        <f>C277/$C$252</f>
        <v>9.2983138026388038E-4</v>
      </c>
      <c r="E277" s="103"/>
    </row>
    <row r="278" spans="1:5" x14ac:dyDescent="0.2">
      <c r="A278" s="107">
        <v>5137</v>
      </c>
      <c r="B278" s="106" t="s">
        <v>305</v>
      </c>
      <c r="C278" s="105">
        <v>760712.73</v>
      </c>
      <c r="D278" s="104">
        <f>C278/$C$252</f>
        <v>2.9565716100744929E-3</v>
      </c>
      <c r="E278" s="103"/>
    </row>
    <row r="279" spans="1:5" x14ac:dyDescent="0.2">
      <c r="A279" s="107">
        <v>5138</v>
      </c>
      <c r="B279" s="106" t="s">
        <v>304</v>
      </c>
      <c r="C279" s="105">
        <v>10207181</v>
      </c>
      <c r="D279" s="104">
        <f>C279/$C$252</f>
        <v>3.9671035298031322E-2</v>
      </c>
      <c r="E279" s="103"/>
    </row>
    <row r="280" spans="1:5" x14ac:dyDescent="0.2">
      <c r="A280" s="107">
        <v>5139</v>
      </c>
      <c r="B280" s="106" t="s">
        <v>303</v>
      </c>
      <c r="C280" s="105">
        <v>6405142.1900000004</v>
      </c>
      <c r="D280" s="104">
        <f>C280/$C$252</f>
        <v>2.489410366176515E-2</v>
      </c>
      <c r="E280" s="103"/>
    </row>
    <row r="281" spans="1:5" x14ac:dyDescent="0.2">
      <c r="A281" s="107">
        <v>5200</v>
      </c>
      <c r="B281" s="106" t="s">
        <v>302</v>
      </c>
      <c r="C281" s="105">
        <f>C282+C285+C288+C291+C296+C300+C303+C305+C311</f>
        <v>5562065.1999999993</v>
      </c>
      <c r="D281" s="104">
        <f>C281/$C$252</f>
        <v>2.1617416687247107E-2</v>
      </c>
      <c r="E281" s="103"/>
    </row>
    <row r="282" spans="1:5" x14ac:dyDescent="0.2">
      <c r="A282" s="107">
        <v>5210</v>
      </c>
      <c r="B282" s="106" t="s">
        <v>301</v>
      </c>
      <c r="C282" s="105">
        <f>SUM(C283:C284)</f>
        <v>0</v>
      </c>
      <c r="D282" s="104">
        <f>C282/$C$252</f>
        <v>0</v>
      </c>
      <c r="E282" s="103"/>
    </row>
    <row r="283" spans="1:5" x14ac:dyDescent="0.2">
      <c r="A283" s="107">
        <v>5211</v>
      </c>
      <c r="B283" s="106" t="s">
        <v>300</v>
      </c>
      <c r="C283" s="105">
        <v>0</v>
      </c>
      <c r="D283" s="104">
        <f>C283/$C$252</f>
        <v>0</v>
      </c>
      <c r="E283" s="103"/>
    </row>
    <row r="284" spans="1:5" x14ac:dyDescent="0.2">
      <c r="A284" s="107">
        <v>5212</v>
      </c>
      <c r="B284" s="106" t="s">
        <v>299</v>
      </c>
      <c r="C284" s="105">
        <v>0</v>
      </c>
      <c r="D284" s="104">
        <f>C284/$C$252</f>
        <v>0</v>
      </c>
      <c r="E284" s="103"/>
    </row>
    <row r="285" spans="1:5" x14ac:dyDescent="0.2">
      <c r="A285" s="107">
        <v>5220</v>
      </c>
      <c r="B285" s="106" t="s">
        <v>298</v>
      </c>
      <c r="C285" s="105">
        <f>SUM(C286:C287)</f>
        <v>0</v>
      </c>
      <c r="D285" s="104">
        <f>C285/$C$252</f>
        <v>0</v>
      </c>
      <c r="E285" s="103"/>
    </row>
    <row r="286" spans="1:5" x14ac:dyDescent="0.2">
      <c r="A286" s="107">
        <v>5221</v>
      </c>
      <c r="B286" s="106" t="s">
        <v>297</v>
      </c>
      <c r="C286" s="105">
        <v>0</v>
      </c>
      <c r="D286" s="104">
        <f>C286/$C$252</f>
        <v>0</v>
      </c>
      <c r="E286" s="103"/>
    </row>
    <row r="287" spans="1:5" x14ac:dyDescent="0.2">
      <c r="A287" s="107">
        <v>5222</v>
      </c>
      <c r="B287" s="106" t="s">
        <v>296</v>
      </c>
      <c r="C287" s="105">
        <v>0</v>
      </c>
      <c r="D287" s="104">
        <f>C287/$C$252</f>
        <v>0</v>
      </c>
      <c r="E287" s="103"/>
    </row>
    <row r="288" spans="1:5" x14ac:dyDescent="0.2">
      <c r="A288" s="107">
        <v>5230</v>
      </c>
      <c r="B288" s="106" t="s">
        <v>295</v>
      </c>
      <c r="C288" s="105">
        <f>SUM(C289:C290)</f>
        <v>0</v>
      </c>
      <c r="D288" s="104">
        <f>C288/$C$252</f>
        <v>0</v>
      </c>
      <c r="E288" s="103"/>
    </row>
    <row r="289" spans="1:5" x14ac:dyDescent="0.2">
      <c r="A289" s="107">
        <v>5231</v>
      </c>
      <c r="B289" s="106" t="s">
        <v>294</v>
      </c>
      <c r="C289" s="105">
        <v>0</v>
      </c>
      <c r="D289" s="104">
        <f>C289/$C$252</f>
        <v>0</v>
      </c>
      <c r="E289" s="103"/>
    </row>
    <row r="290" spans="1:5" x14ac:dyDescent="0.2">
      <c r="A290" s="107">
        <v>5232</v>
      </c>
      <c r="B290" s="106" t="s">
        <v>293</v>
      </c>
      <c r="C290" s="105">
        <v>0</v>
      </c>
      <c r="D290" s="104">
        <f>C290/$C$252</f>
        <v>0</v>
      </c>
      <c r="E290" s="103"/>
    </row>
    <row r="291" spans="1:5" x14ac:dyDescent="0.2">
      <c r="A291" s="107">
        <v>5240</v>
      </c>
      <c r="B291" s="106" t="s">
        <v>292</v>
      </c>
      <c r="C291" s="105">
        <f>SUM(C292:C295)</f>
        <v>5562065.1999999993</v>
      </c>
      <c r="D291" s="104">
        <f>C291/$C$252</f>
        <v>2.1617416687247107E-2</v>
      </c>
      <c r="E291" s="103"/>
    </row>
    <row r="292" spans="1:5" x14ac:dyDescent="0.2">
      <c r="A292" s="107">
        <v>5241</v>
      </c>
      <c r="B292" s="106" t="s">
        <v>291</v>
      </c>
      <c r="C292" s="105">
        <v>603946.59</v>
      </c>
      <c r="D292" s="104">
        <f>C292/$C$252</f>
        <v>2.3472873156668477E-3</v>
      </c>
      <c r="E292" s="103"/>
    </row>
    <row r="293" spans="1:5" x14ac:dyDescent="0.2">
      <c r="A293" s="107">
        <v>5242</v>
      </c>
      <c r="B293" s="106" t="s">
        <v>290</v>
      </c>
      <c r="C293" s="105">
        <v>3078118.61</v>
      </c>
      <c r="D293" s="104">
        <f>C293/$C$252</f>
        <v>1.1963357172645132E-2</v>
      </c>
      <c r="E293" s="103"/>
    </row>
    <row r="294" spans="1:5" x14ac:dyDescent="0.2">
      <c r="A294" s="107">
        <v>5243</v>
      </c>
      <c r="B294" s="106" t="s">
        <v>289</v>
      </c>
      <c r="C294" s="105">
        <v>1880000</v>
      </c>
      <c r="D294" s="104">
        <f>C294/$C$252</f>
        <v>7.306772198935131E-3</v>
      </c>
      <c r="E294" s="103"/>
    </row>
    <row r="295" spans="1:5" x14ac:dyDescent="0.2">
      <c r="A295" s="107">
        <v>5244</v>
      </c>
      <c r="B295" s="106" t="s">
        <v>288</v>
      </c>
      <c r="C295" s="105">
        <v>0</v>
      </c>
      <c r="D295" s="104">
        <f>C295/$C$252</f>
        <v>0</v>
      </c>
      <c r="E295" s="103"/>
    </row>
    <row r="296" spans="1:5" x14ac:dyDescent="0.2">
      <c r="A296" s="107">
        <v>5250</v>
      </c>
      <c r="B296" s="106" t="s">
        <v>287</v>
      </c>
      <c r="C296" s="105">
        <f>SUM(C297:C299)</f>
        <v>0</v>
      </c>
      <c r="D296" s="104">
        <f>C296/$C$252</f>
        <v>0</v>
      </c>
      <c r="E296" s="103"/>
    </row>
    <row r="297" spans="1:5" x14ac:dyDescent="0.2">
      <c r="A297" s="107">
        <v>5251</v>
      </c>
      <c r="B297" s="106" t="s">
        <v>286</v>
      </c>
      <c r="C297" s="105">
        <v>0</v>
      </c>
      <c r="D297" s="104">
        <f>C297/$C$252</f>
        <v>0</v>
      </c>
      <c r="E297" s="103"/>
    </row>
    <row r="298" spans="1:5" x14ac:dyDescent="0.2">
      <c r="A298" s="107">
        <v>5252</v>
      </c>
      <c r="B298" s="106" t="s">
        <v>285</v>
      </c>
      <c r="C298" s="105">
        <v>0</v>
      </c>
      <c r="D298" s="104">
        <f>C298/$C$252</f>
        <v>0</v>
      </c>
      <c r="E298" s="103"/>
    </row>
    <row r="299" spans="1:5" x14ac:dyDescent="0.2">
      <c r="A299" s="107">
        <v>5259</v>
      </c>
      <c r="B299" s="106" t="s">
        <v>284</v>
      </c>
      <c r="C299" s="105">
        <v>0</v>
      </c>
      <c r="D299" s="104">
        <f>C299/$C$252</f>
        <v>0</v>
      </c>
      <c r="E299" s="103"/>
    </row>
    <row r="300" spans="1:5" x14ac:dyDescent="0.2">
      <c r="A300" s="107">
        <v>5260</v>
      </c>
      <c r="B300" s="106" t="s">
        <v>283</v>
      </c>
      <c r="C300" s="105">
        <f>SUM(C301:C302)</f>
        <v>0</v>
      </c>
      <c r="D300" s="104">
        <f>C300/$C$252</f>
        <v>0</v>
      </c>
      <c r="E300" s="103"/>
    </row>
    <row r="301" spans="1:5" x14ac:dyDescent="0.2">
      <c r="A301" s="107">
        <v>5261</v>
      </c>
      <c r="B301" s="106" t="s">
        <v>282</v>
      </c>
      <c r="C301" s="105">
        <v>0</v>
      </c>
      <c r="D301" s="104">
        <f>C301/$C$252</f>
        <v>0</v>
      </c>
      <c r="E301" s="103"/>
    </row>
    <row r="302" spans="1:5" x14ac:dyDescent="0.2">
      <c r="A302" s="107">
        <v>5262</v>
      </c>
      <c r="B302" s="106" t="s">
        <v>281</v>
      </c>
      <c r="C302" s="105">
        <v>0</v>
      </c>
      <c r="D302" s="104">
        <f>C302/$C$252</f>
        <v>0</v>
      </c>
      <c r="E302" s="103"/>
    </row>
    <row r="303" spans="1:5" x14ac:dyDescent="0.2">
      <c r="A303" s="107">
        <v>5270</v>
      </c>
      <c r="B303" s="106" t="s">
        <v>280</v>
      </c>
      <c r="C303" s="105">
        <f>SUM(C304)</f>
        <v>0</v>
      </c>
      <c r="D303" s="104">
        <f>C303/$C$252</f>
        <v>0</v>
      </c>
      <c r="E303" s="103"/>
    </row>
    <row r="304" spans="1:5" x14ac:dyDescent="0.2">
      <c r="A304" s="107">
        <v>5271</v>
      </c>
      <c r="B304" s="106" t="s">
        <v>279</v>
      </c>
      <c r="C304" s="105">
        <v>0</v>
      </c>
      <c r="D304" s="104">
        <f>C304/$C$252</f>
        <v>0</v>
      </c>
      <c r="E304" s="103"/>
    </row>
    <row r="305" spans="1:5" x14ac:dyDescent="0.2">
      <c r="A305" s="107">
        <v>5280</v>
      </c>
      <c r="B305" s="106" t="s">
        <v>278</v>
      </c>
      <c r="C305" s="105">
        <f>SUM(C306:C310)</f>
        <v>0</v>
      </c>
      <c r="D305" s="104">
        <f>C305/$C$252</f>
        <v>0</v>
      </c>
      <c r="E305" s="103"/>
    </row>
    <row r="306" spans="1:5" x14ac:dyDescent="0.2">
      <c r="A306" s="107">
        <v>5281</v>
      </c>
      <c r="B306" s="106" t="s">
        <v>277</v>
      </c>
      <c r="C306" s="105">
        <v>0</v>
      </c>
      <c r="D306" s="104">
        <f>C306/$C$252</f>
        <v>0</v>
      </c>
      <c r="E306" s="103"/>
    </row>
    <row r="307" spans="1:5" x14ac:dyDescent="0.2">
      <c r="A307" s="107">
        <v>5282</v>
      </c>
      <c r="B307" s="106" t="s">
        <v>276</v>
      </c>
      <c r="C307" s="105">
        <v>0</v>
      </c>
      <c r="D307" s="104">
        <f>C307/$C$252</f>
        <v>0</v>
      </c>
      <c r="E307" s="103"/>
    </row>
    <row r="308" spans="1:5" x14ac:dyDescent="0.2">
      <c r="A308" s="107">
        <v>5283</v>
      </c>
      <c r="B308" s="106" t="s">
        <v>275</v>
      </c>
      <c r="C308" s="105">
        <v>0</v>
      </c>
      <c r="D308" s="104">
        <f>C308/$C$252</f>
        <v>0</v>
      </c>
      <c r="E308" s="103"/>
    </row>
    <row r="309" spans="1:5" x14ac:dyDescent="0.2">
      <c r="A309" s="107">
        <v>5284</v>
      </c>
      <c r="B309" s="106" t="s">
        <v>274</v>
      </c>
      <c r="C309" s="105">
        <v>0</v>
      </c>
      <c r="D309" s="104">
        <f>C309/$C$252</f>
        <v>0</v>
      </c>
      <c r="E309" s="103"/>
    </row>
    <row r="310" spans="1:5" x14ac:dyDescent="0.2">
      <c r="A310" s="107">
        <v>5285</v>
      </c>
      <c r="B310" s="106" t="s">
        <v>273</v>
      </c>
      <c r="C310" s="105">
        <v>0</v>
      </c>
      <c r="D310" s="104">
        <f>C310/$C$252</f>
        <v>0</v>
      </c>
      <c r="E310" s="103"/>
    </row>
    <row r="311" spans="1:5" x14ac:dyDescent="0.2">
      <c r="A311" s="107">
        <v>5290</v>
      </c>
      <c r="B311" s="106" t="s">
        <v>272</v>
      </c>
      <c r="C311" s="105">
        <f>SUM(C312:C313)</f>
        <v>0</v>
      </c>
      <c r="D311" s="104">
        <f>C311/$C$252</f>
        <v>0</v>
      </c>
      <c r="E311" s="103"/>
    </row>
    <row r="312" spans="1:5" x14ac:dyDescent="0.2">
      <c r="A312" s="107">
        <v>5291</v>
      </c>
      <c r="B312" s="106" t="s">
        <v>271</v>
      </c>
      <c r="C312" s="105">
        <v>0</v>
      </c>
      <c r="D312" s="104">
        <f>C312/$C$252</f>
        <v>0</v>
      </c>
      <c r="E312" s="103"/>
    </row>
    <row r="313" spans="1:5" x14ac:dyDescent="0.2">
      <c r="A313" s="107">
        <v>5292</v>
      </c>
      <c r="B313" s="106" t="s">
        <v>270</v>
      </c>
      <c r="C313" s="105">
        <v>0</v>
      </c>
      <c r="D313" s="104">
        <f>C313/$C$252</f>
        <v>0</v>
      </c>
      <c r="E313" s="103"/>
    </row>
    <row r="314" spans="1:5" x14ac:dyDescent="0.2">
      <c r="A314" s="107">
        <v>5300</v>
      </c>
      <c r="B314" s="106" t="s">
        <v>269</v>
      </c>
      <c r="C314" s="105">
        <f>C315+C318+C321</f>
        <v>0</v>
      </c>
      <c r="D314" s="104">
        <f>C314/$C$252</f>
        <v>0</v>
      </c>
      <c r="E314" s="103"/>
    </row>
    <row r="315" spans="1:5" x14ac:dyDescent="0.2">
      <c r="A315" s="107">
        <v>5310</v>
      </c>
      <c r="B315" s="106" t="s">
        <v>268</v>
      </c>
      <c r="C315" s="105">
        <f>C316+C317</f>
        <v>0</v>
      </c>
      <c r="D315" s="104">
        <f>C315/$C$252</f>
        <v>0</v>
      </c>
      <c r="E315" s="103"/>
    </row>
    <row r="316" spans="1:5" x14ac:dyDescent="0.2">
      <c r="A316" s="107">
        <v>5311</v>
      </c>
      <c r="B316" s="106" t="s">
        <v>267</v>
      </c>
      <c r="C316" s="105">
        <v>0</v>
      </c>
      <c r="D316" s="104">
        <f>C316/$C$252</f>
        <v>0</v>
      </c>
      <c r="E316" s="103"/>
    </row>
    <row r="317" spans="1:5" x14ac:dyDescent="0.2">
      <c r="A317" s="107">
        <v>5312</v>
      </c>
      <c r="B317" s="106" t="s">
        <v>266</v>
      </c>
      <c r="C317" s="105">
        <v>0</v>
      </c>
      <c r="D317" s="104">
        <f>C317/$C$252</f>
        <v>0</v>
      </c>
      <c r="E317" s="103"/>
    </row>
    <row r="318" spans="1:5" x14ac:dyDescent="0.2">
      <c r="A318" s="107">
        <v>5320</v>
      </c>
      <c r="B318" s="106" t="s">
        <v>246</v>
      </c>
      <c r="C318" s="105">
        <f>SUM(C319:C320)</f>
        <v>0</v>
      </c>
      <c r="D318" s="104">
        <f>C318/$C$252</f>
        <v>0</v>
      </c>
      <c r="E318" s="103"/>
    </row>
    <row r="319" spans="1:5" x14ac:dyDescent="0.2">
      <c r="A319" s="107">
        <v>5321</v>
      </c>
      <c r="B319" s="106" t="s">
        <v>265</v>
      </c>
      <c r="C319" s="105">
        <v>0</v>
      </c>
      <c r="D319" s="104">
        <f>C319/$C$252</f>
        <v>0</v>
      </c>
      <c r="E319" s="103"/>
    </row>
    <row r="320" spans="1:5" x14ac:dyDescent="0.2">
      <c r="A320" s="107">
        <v>5322</v>
      </c>
      <c r="B320" s="106" t="s">
        <v>264</v>
      </c>
      <c r="C320" s="105">
        <v>0</v>
      </c>
      <c r="D320" s="104">
        <f>C320/$C$252</f>
        <v>0</v>
      </c>
      <c r="E320" s="103"/>
    </row>
    <row r="321" spans="1:5" x14ac:dyDescent="0.2">
      <c r="A321" s="107">
        <v>5330</v>
      </c>
      <c r="B321" s="106" t="s">
        <v>263</v>
      </c>
      <c r="C321" s="105">
        <f>SUM(C322:C323)</f>
        <v>0</v>
      </c>
      <c r="D321" s="104">
        <f>C321/$C$252</f>
        <v>0</v>
      </c>
      <c r="E321" s="103"/>
    </row>
    <row r="322" spans="1:5" x14ac:dyDescent="0.2">
      <c r="A322" s="107">
        <v>5331</v>
      </c>
      <c r="B322" s="106" t="s">
        <v>262</v>
      </c>
      <c r="C322" s="105">
        <v>0</v>
      </c>
      <c r="D322" s="104">
        <f>C322/$C$252</f>
        <v>0</v>
      </c>
      <c r="E322" s="103"/>
    </row>
    <row r="323" spans="1:5" x14ac:dyDescent="0.2">
      <c r="A323" s="107">
        <v>5332</v>
      </c>
      <c r="B323" s="106" t="s">
        <v>261</v>
      </c>
      <c r="C323" s="105">
        <v>0</v>
      </c>
      <c r="D323" s="104">
        <f>C323/$C$252</f>
        <v>0</v>
      </c>
      <c r="E323" s="103"/>
    </row>
    <row r="324" spans="1:5" x14ac:dyDescent="0.2">
      <c r="A324" s="107">
        <v>5400</v>
      </c>
      <c r="B324" s="106" t="s">
        <v>190</v>
      </c>
      <c r="C324" s="105">
        <f>C325+C328+C331+C334+C336</f>
        <v>0</v>
      </c>
      <c r="D324" s="104">
        <f>C324/$C$252</f>
        <v>0</v>
      </c>
      <c r="E324" s="103"/>
    </row>
    <row r="325" spans="1:5" x14ac:dyDescent="0.2">
      <c r="A325" s="107">
        <v>5410</v>
      </c>
      <c r="B325" s="106" t="s">
        <v>260</v>
      </c>
      <c r="C325" s="105">
        <f>SUM(C326:C327)</f>
        <v>0</v>
      </c>
      <c r="D325" s="104">
        <f>C325/$C$252</f>
        <v>0</v>
      </c>
      <c r="E325" s="103"/>
    </row>
    <row r="326" spans="1:5" x14ac:dyDescent="0.2">
      <c r="A326" s="107">
        <v>5411</v>
      </c>
      <c r="B326" s="106" t="s">
        <v>188</v>
      </c>
      <c r="C326" s="105">
        <v>0</v>
      </c>
      <c r="D326" s="104">
        <f>C326/$C$252</f>
        <v>0</v>
      </c>
      <c r="E326" s="103"/>
    </row>
    <row r="327" spans="1:5" x14ac:dyDescent="0.2">
      <c r="A327" s="107">
        <v>5412</v>
      </c>
      <c r="B327" s="106" t="s">
        <v>259</v>
      </c>
      <c r="C327" s="105">
        <v>0</v>
      </c>
      <c r="D327" s="104">
        <f>C327/$C$252</f>
        <v>0</v>
      </c>
      <c r="E327" s="103"/>
    </row>
    <row r="328" spans="1:5" x14ac:dyDescent="0.2">
      <c r="A328" s="107">
        <v>5420</v>
      </c>
      <c r="B328" s="106" t="s">
        <v>258</v>
      </c>
      <c r="C328" s="105">
        <f>SUM(C329:C330)</f>
        <v>0</v>
      </c>
      <c r="D328" s="104">
        <f>C328/$C$252</f>
        <v>0</v>
      </c>
      <c r="E328" s="103"/>
    </row>
    <row r="329" spans="1:5" x14ac:dyDescent="0.2">
      <c r="A329" s="107">
        <v>5421</v>
      </c>
      <c r="B329" s="106" t="s">
        <v>186</v>
      </c>
      <c r="C329" s="105">
        <v>0</v>
      </c>
      <c r="D329" s="104">
        <f>C329/$C$252</f>
        <v>0</v>
      </c>
      <c r="E329" s="103"/>
    </row>
    <row r="330" spans="1:5" x14ac:dyDescent="0.2">
      <c r="A330" s="107">
        <v>5422</v>
      </c>
      <c r="B330" s="106" t="s">
        <v>257</v>
      </c>
      <c r="C330" s="105">
        <v>0</v>
      </c>
      <c r="D330" s="104">
        <f>C330/$C$252</f>
        <v>0</v>
      </c>
      <c r="E330" s="103"/>
    </row>
    <row r="331" spans="1:5" x14ac:dyDescent="0.2">
      <c r="A331" s="107">
        <v>5430</v>
      </c>
      <c r="B331" s="106" t="s">
        <v>256</v>
      </c>
      <c r="C331" s="105">
        <f>SUM(C332:C333)</f>
        <v>0</v>
      </c>
      <c r="D331" s="104">
        <f>C331/$C$252</f>
        <v>0</v>
      </c>
      <c r="E331" s="103"/>
    </row>
    <row r="332" spans="1:5" x14ac:dyDescent="0.2">
      <c r="A332" s="107">
        <v>5431</v>
      </c>
      <c r="B332" s="106" t="s">
        <v>184</v>
      </c>
      <c r="C332" s="105">
        <v>0</v>
      </c>
      <c r="D332" s="104">
        <f>C332/$C$252</f>
        <v>0</v>
      </c>
      <c r="E332" s="103"/>
    </row>
    <row r="333" spans="1:5" x14ac:dyDescent="0.2">
      <c r="A333" s="107">
        <v>5432</v>
      </c>
      <c r="B333" s="106" t="s">
        <v>255</v>
      </c>
      <c r="C333" s="105">
        <v>0</v>
      </c>
      <c r="D333" s="104">
        <f>C333/$C$252</f>
        <v>0</v>
      </c>
      <c r="E333" s="103"/>
    </row>
    <row r="334" spans="1:5" x14ac:dyDescent="0.2">
      <c r="A334" s="107">
        <v>5440</v>
      </c>
      <c r="B334" s="106" t="s">
        <v>254</v>
      </c>
      <c r="C334" s="105">
        <f>SUM(C335)</f>
        <v>0</v>
      </c>
      <c r="D334" s="104">
        <f>C334/$C$252</f>
        <v>0</v>
      </c>
      <c r="E334" s="103"/>
    </row>
    <row r="335" spans="1:5" x14ac:dyDescent="0.2">
      <c r="A335" s="107">
        <v>5441</v>
      </c>
      <c r="B335" s="106" t="s">
        <v>254</v>
      </c>
      <c r="C335" s="105">
        <v>0</v>
      </c>
      <c r="D335" s="104">
        <f>C335/$C$252</f>
        <v>0</v>
      </c>
      <c r="E335" s="103"/>
    </row>
    <row r="336" spans="1:5" x14ac:dyDescent="0.2">
      <c r="A336" s="107">
        <v>5450</v>
      </c>
      <c r="B336" s="106" t="s">
        <v>253</v>
      </c>
      <c r="C336" s="105">
        <f>SUM(C337:C338)</f>
        <v>0</v>
      </c>
      <c r="D336" s="104">
        <f>C336/$C$252</f>
        <v>0</v>
      </c>
      <c r="E336" s="103"/>
    </row>
    <row r="337" spans="1:5" x14ac:dyDescent="0.2">
      <c r="A337" s="107">
        <v>5451</v>
      </c>
      <c r="B337" s="106" t="s">
        <v>181</v>
      </c>
      <c r="C337" s="105">
        <v>0</v>
      </c>
      <c r="D337" s="104">
        <f>C337/$C$252</f>
        <v>0</v>
      </c>
      <c r="E337" s="103"/>
    </row>
    <row r="338" spans="1:5" x14ac:dyDescent="0.2">
      <c r="A338" s="107">
        <v>5452</v>
      </c>
      <c r="B338" s="106" t="s">
        <v>180</v>
      </c>
      <c r="C338" s="105">
        <v>0</v>
      </c>
      <c r="D338" s="104">
        <f>C338/$C$252</f>
        <v>0</v>
      </c>
      <c r="E338" s="103"/>
    </row>
    <row r="339" spans="1:5" x14ac:dyDescent="0.2">
      <c r="A339" s="107">
        <v>5500</v>
      </c>
      <c r="B339" s="106" t="s">
        <v>179</v>
      </c>
      <c r="C339" s="105">
        <f>C340+C349+C352+C358</f>
        <v>4534102.0599999996</v>
      </c>
      <c r="D339" s="104">
        <f>C339/$C$252</f>
        <v>1.762215472294814E-2</v>
      </c>
      <c r="E339" s="103"/>
    </row>
    <row r="340" spans="1:5" x14ac:dyDescent="0.2">
      <c r="A340" s="107">
        <v>5510</v>
      </c>
      <c r="B340" s="106" t="s">
        <v>65</v>
      </c>
      <c r="C340" s="105">
        <f>SUM(C341:C348)</f>
        <v>4534101.75</v>
      </c>
      <c r="D340" s="104">
        <f>C340/$C$252</f>
        <v>1.7622153518108044E-2</v>
      </c>
      <c r="E340" s="103"/>
    </row>
    <row r="341" spans="1:5" x14ac:dyDescent="0.2">
      <c r="A341" s="107">
        <v>5511</v>
      </c>
      <c r="B341" s="106" t="s">
        <v>178</v>
      </c>
      <c r="C341" s="105">
        <v>0</v>
      </c>
      <c r="D341" s="104">
        <f>C341/$C$252</f>
        <v>0</v>
      </c>
      <c r="E341" s="103"/>
    </row>
    <row r="342" spans="1:5" x14ac:dyDescent="0.2">
      <c r="A342" s="107">
        <v>5512</v>
      </c>
      <c r="B342" s="106" t="s">
        <v>177</v>
      </c>
      <c r="C342" s="105">
        <v>0</v>
      </c>
      <c r="D342" s="104">
        <f>C342/$C$252</f>
        <v>0</v>
      </c>
      <c r="E342" s="103"/>
    </row>
    <row r="343" spans="1:5" x14ac:dyDescent="0.2">
      <c r="A343" s="107">
        <v>5513</v>
      </c>
      <c r="B343" s="106" t="s">
        <v>176</v>
      </c>
      <c r="C343" s="105">
        <v>0</v>
      </c>
      <c r="D343" s="104">
        <f>C343/$C$252</f>
        <v>0</v>
      </c>
      <c r="E343" s="103"/>
    </row>
    <row r="344" spans="1:5" x14ac:dyDescent="0.2">
      <c r="A344" s="107">
        <v>5514</v>
      </c>
      <c r="B344" s="106" t="s">
        <v>175</v>
      </c>
      <c r="C344" s="105">
        <v>0</v>
      </c>
      <c r="D344" s="104">
        <f>C344/$C$252</f>
        <v>0</v>
      </c>
      <c r="E344" s="103"/>
    </row>
    <row r="345" spans="1:5" x14ac:dyDescent="0.2">
      <c r="A345" s="107">
        <v>5515</v>
      </c>
      <c r="B345" s="106" t="s">
        <v>174</v>
      </c>
      <c r="C345" s="105">
        <v>4289890</v>
      </c>
      <c r="D345" s="104">
        <f>C345/$C$252</f>
        <v>1.6673004781111611E-2</v>
      </c>
      <c r="E345" s="103"/>
    </row>
    <row r="346" spans="1:5" x14ac:dyDescent="0.2">
      <c r="A346" s="107">
        <v>5516</v>
      </c>
      <c r="B346" s="106" t="s">
        <v>173</v>
      </c>
      <c r="C346" s="105">
        <v>0</v>
      </c>
      <c r="D346" s="104">
        <f>C346/$C$252</f>
        <v>0</v>
      </c>
      <c r="E346" s="103"/>
    </row>
    <row r="347" spans="1:5" x14ac:dyDescent="0.2">
      <c r="A347" s="107">
        <v>5517</v>
      </c>
      <c r="B347" s="106" t="s">
        <v>172</v>
      </c>
      <c r="C347" s="105">
        <v>244211.75</v>
      </c>
      <c r="D347" s="104">
        <f>C347/$C$252</f>
        <v>9.4914873699643429E-4</v>
      </c>
      <c r="E347" s="103"/>
    </row>
    <row r="348" spans="1:5" x14ac:dyDescent="0.2">
      <c r="A348" s="107">
        <v>5518</v>
      </c>
      <c r="B348" s="106" t="s">
        <v>171</v>
      </c>
      <c r="C348" s="105">
        <v>0</v>
      </c>
      <c r="D348" s="104">
        <f>C348/$C$252</f>
        <v>0</v>
      </c>
      <c r="E348" s="103"/>
    </row>
    <row r="349" spans="1:5" x14ac:dyDescent="0.2">
      <c r="A349" s="107">
        <v>5520</v>
      </c>
      <c r="B349" s="106" t="s">
        <v>63</v>
      </c>
      <c r="C349" s="105">
        <f>SUM(C350:C351)</f>
        <v>0</v>
      </c>
      <c r="D349" s="104">
        <f>C349/$C$252</f>
        <v>0</v>
      </c>
      <c r="E349" s="103"/>
    </row>
    <row r="350" spans="1:5" x14ac:dyDescent="0.2">
      <c r="A350" s="107">
        <v>5521</v>
      </c>
      <c r="B350" s="106" t="s">
        <v>170</v>
      </c>
      <c r="C350" s="105">
        <v>0</v>
      </c>
      <c r="D350" s="104">
        <f>C350/$C$252</f>
        <v>0</v>
      </c>
      <c r="E350" s="103"/>
    </row>
    <row r="351" spans="1:5" x14ac:dyDescent="0.2">
      <c r="A351" s="107">
        <v>5522</v>
      </c>
      <c r="B351" s="106" t="s">
        <v>169</v>
      </c>
      <c r="C351" s="105">
        <v>0</v>
      </c>
      <c r="D351" s="104">
        <f>C351/$C$252</f>
        <v>0</v>
      </c>
      <c r="E351" s="103"/>
    </row>
    <row r="352" spans="1:5" x14ac:dyDescent="0.2">
      <c r="A352" s="107">
        <v>5530</v>
      </c>
      <c r="B352" s="106" t="s">
        <v>61</v>
      </c>
      <c r="C352" s="105">
        <f>SUM(C353:C357)</f>
        <v>0</v>
      </c>
      <c r="D352" s="104">
        <f>C352/$C$252</f>
        <v>0</v>
      </c>
      <c r="E352" s="103"/>
    </row>
    <row r="353" spans="1:5" x14ac:dyDescent="0.2">
      <c r="A353" s="107">
        <v>5531</v>
      </c>
      <c r="B353" s="106" t="s">
        <v>168</v>
      </c>
      <c r="C353" s="105">
        <v>0</v>
      </c>
      <c r="D353" s="104">
        <f>C353/$C$252</f>
        <v>0</v>
      </c>
      <c r="E353" s="103"/>
    </row>
    <row r="354" spans="1:5" x14ac:dyDescent="0.2">
      <c r="A354" s="107">
        <v>5532</v>
      </c>
      <c r="B354" s="106" t="s">
        <v>167</v>
      </c>
      <c r="C354" s="105">
        <v>0</v>
      </c>
      <c r="D354" s="104">
        <f>C354/$C$252</f>
        <v>0</v>
      </c>
      <c r="E354" s="103"/>
    </row>
    <row r="355" spans="1:5" x14ac:dyDescent="0.2">
      <c r="A355" s="107">
        <v>5533</v>
      </c>
      <c r="B355" s="106" t="s">
        <v>166</v>
      </c>
      <c r="C355" s="105">
        <v>0</v>
      </c>
      <c r="D355" s="104">
        <f>C355/$C$252</f>
        <v>0</v>
      </c>
      <c r="E355" s="103"/>
    </row>
    <row r="356" spans="1:5" x14ac:dyDescent="0.2">
      <c r="A356" s="107">
        <v>5534</v>
      </c>
      <c r="B356" s="106" t="s">
        <v>165</v>
      </c>
      <c r="C356" s="105">
        <v>0</v>
      </c>
      <c r="D356" s="104">
        <f>C356/$C$252</f>
        <v>0</v>
      </c>
      <c r="E356" s="103"/>
    </row>
    <row r="357" spans="1:5" x14ac:dyDescent="0.2">
      <c r="A357" s="107">
        <v>5535</v>
      </c>
      <c r="B357" s="106" t="s">
        <v>164</v>
      </c>
      <c r="C357" s="105">
        <v>0</v>
      </c>
      <c r="D357" s="104">
        <f>C357/$C$252</f>
        <v>0</v>
      </c>
      <c r="E357" s="103"/>
    </row>
    <row r="358" spans="1:5" x14ac:dyDescent="0.2">
      <c r="A358" s="107">
        <v>5590</v>
      </c>
      <c r="B358" s="106" t="s">
        <v>59</v>
      </c>
      <c r="C358" s="105">
        <f>SUM(C359:C367)</f>
        <v>0.31</v>
      </c>
      <c r="D358" s="104">
        <f>C358/$C$252</f>
        <v>1.2048400966329206E-9</v>
      </c>
      <c r="E358" s="103"/>
    </row>
    <row r="359" spans="1:5" x14ac:dyDescent="0.2">
      <c r="A359" s="107">
        <v>5591</v>
      </c>
      <c r="B359" s="106" t="s">
        <v>163</v>
      </c>
      <c r="C359" s="105">
        <v>0</v>
      </c>
      <c r="D359" s="104">
        <f>C359/$C$252</f>
        <v>0</v>
      </c>
      <c r="E359" s="103"/>
    </row>
    <row r="360" spans="1:5" x14ac:dyDescent="0.2">
      <c r="A360" s="107">
        <v>5592</v>
      </c>
      <c r="B360" s="106" t="s">
        <v>162</v>
      </c>
      <c r="C360" s="105">
        <v>0</v>
      </c>
      <c r="D360" s="104">
        <f>C360/$C$252</f>
        <v>0</v>
      </c>
      <c r="E360" s="103"/>
    </row>
    <row r="361" spans="1:5" x14ac:dyDescent="0.2">
      <c r="A361" s="107">
        <v>5593</v>
      </c>
      <c r="B361" s="106" t="s">
        <v>161</v>
      </c>
      <c r="C361" s="105">
        <v>0</v>
      </c>
      <c r="D361" s="104">
        <f>C361/$C$252</f>
        <v>0</v>
      </c>
      <c r="E361" s="103"/>
    </row>
    <row r="362" spans="1:5" x14ac:dyDescent="0.2">
      <c r="A362" s="107">
        <v>5594</v>
      </c>
      <c r="B362" s="106" t="s">
        <v>252</v>
      </c>
      <c r="C362" s="105">
        <v>0</v>
      </c>
      <c r="D362" s="104">
        <f>C362/$C$252</f>
        <v>0</v>
      </c>
      <c r="E362" s="103"/>
    </row>
    <row r="363" spans="1:5" x14ac:dyDescent="0.2">
      <c r="A363" s="107">
        <v>5595</v>
      </c>
      <c r="B363" s="106" t="s">
        <v>159</v>
      </c>
      <c r="C363" s="105">
        <v>0</v>
      </c>
      <c r="D363" s="104">
        <f>C363/$C$252</f>
        <v>0</v>
      </c>
      <c r="E363" s="103"/>
    </row>
    <row r="364" spans="1:5" x14ac:dyDescent="0.2">
      <c r="A364" s="107">
        <v>5596</v>
      </c>
      <c r="B364" s="106" t="s">
        <v>158</v>
      </c>
      <c r="C364" s="105">
        <v>0</v>
      </c>
      <c r="D364" s="104">
        <f>C364/$C$252</f>
        <v>0</v>
      </c>
      <c r="E364" s="103"/>
    </row>
    <row r="365" spans="1:5" x14ac:dyDescent="0.2">
      <c r="A365" s="107">
        <v>5597</v>
      </c>
      <c r="B365" s="106" t="s">
        <v>157</v>
      </c>
      <c r="C365" s="105">
        <v>0</v>
      </c>
      <c r="D365" s="104">
        <f>C365/$C$252</f>
        <v>0</v>
      </c>
      <c r="E365" s="103"/>
    </row>
    <row r="366" spans="1:5" x14ac:dyDescent="0.2">
      <c r="A366" s="107">
        <v>5598</v>
      </c>
      <c r="B366" s="106" t="s">
        <v>251</v>
      </c>
      <c r="C366" s="105">
        <v>0</v>
      </c>
      <c r="D366" s="104">
        <f>C366/$C$252</f>
        <v>0</v>
      </c>
      <c r="E366" s="103"/>
    </row>
    <row r="367" spans="1:5" x14ac:dyDescent="0.2">
      <c r="A367" s="107">
        <v>5599</v>
      </c>
      <c r="B367" s="106" t="s">
        <v>156</v>
      </c>
      <c r="C367" s="105">
        <v>0.31</v>
      </c>
      <c r="D367" s="104">
        <f>C367/$C$252</f>
        <v>1.2048400966329206E-9</v>
      </c>
      <c r="E367" s="103"/>
    </row>
    <row r="368" spans="1:5" x14ac:dyDescent="0.2">
      <c r="A368" s="107">
        <v>5600</v>
      </c>
      <c r="B368" s="106" t="s">
        <v>155</v>
      </c>
      <c r="C368" s="105">
        <f>C369</f>
        <v>0</v>
      </c>
      <c r="D368" s="104">
        <f>C368/$C$252</f>
        <v>0</v>
      </c>
      <c r="E368" s="103"/>
    </row>
    <row r="369" spans="1:5" x14ac:dyDescent="0.2">
      <c r="A369" s="107">
        <v>5610</v>
      </c>
      <c r="B369" s="106" t="s">
        <v>154</v>
      </c>
      <c r="C369" s="105">
        <f>C370</f>
        <v>0</v>
      </c>
      <c r="D369" s="104">
        <f>C369/$C$252</f>
        <v>0</v>
      </c>
      <c r="E369" s="103"/>
    </row>
    <row r="370" spans="1:5" x14ac:dyDescent="0.2">
      <c r="A370" s="107">
        <v>5611</v>
      </c>
      <c r="B370" s="106" t="s">
        <v>153</v>
      </c>
      <c r="C370" s="105">
        <v>0</v>
      </c>
      <c r="D370" s="104">
        <f>C370/$C$252</f>
        <v>0</v>
      </c>
      <c r="E370" s="103"/>
    </row>
    <row r="372" spans="1:5" x14ac:dyDescent="0.2">
      <c r="B372" s="1" t="s">
        <v>0</v>
      </c>
    </row>
    <row r="375" spans="1:5" x14ac:dyDescent="0.2">
      <c r="A375" s="16" t="s">
        <v>55</v>
      </c>
      <c r="B375" s="16"/>
      <c r="C375" s="16"/>
      <c r="D375" s="12" t="s">
        <v>54</v>
      </c>
      <c r="E375" s="11">
        <v>2023</v>
      </c>
    </row>
    <row r="376" spans="1:5" x14ac:dyDescent="0.2">
      <c r="A376" s="16" t="s">
        <v>250</v>
      </c>
      <c r="B376" s="16"/>
      <c r="C376" s="16"/>
      <c r="D376" s="12" t="s">
        <v>52</v>
      </c>
      <c r="E376" s="11" t="s">
        <v>51</v>
      </c>
    </row>
    <row r="377" spans="1:5" x14ac:dyDescent="0.2">
      <c r="A377" s="16" t="s">
        <v>50</v>
      </c>
      <c r="B377" s="16"/>
      <c r="C377" s="16"/>
      <c r="D377" s="12" t="s">
        <v>49</v>
      </c>
      <c r="E377" s="11">
        <v>4</v>
      </c>
    </row>
    <row r="378" spans="1:5" x14ac:dyDescent="0.2">
      <c r="A378" s="10" t="s">
        <v>48</v>
      </c>
      <c r="B378" s="9"/>
      <c r="C378" s="9"/>
      <c r="D378" s="9"/>
      <c r="E378" s="9"/>
    </row>
    <row r="379" spans="1:5" x14ac:dyDescent="0.2">
      <c r="A379" s="2"/>
      <c r="B379" s="2"/>
      <c r="C379" s="2"/>
      <c r="D379" s="2"/>
      <c r="E379" s="2"/>
    </row>
    <row r="380" spans="1:5" x14ac:dyDescent="0.2">
      <c r="A380" s="9" t="s">
        <v>249</v>
      </c>
      <c r="B380" s="9"/>
      <c r="C380" s="9"/>
      <c r="D380" s="9"/>
      <c r="E380" s="9"/>
    </row>
    <row r="381" spans="1:5" x14ac:dyDescent="0.2">
      <c r="A381" s="7" t="s">
        <v>47</v>
      </c>
      <c r="B381" s="7" t="s">
        <v>242</v>
      </c>
      <c r="C381" s="7" t="s">
        <v>241</v>
      </c>
      <c r="D381" s="7" t="s">
        <v>248</v>
      </c>
      <c r="E381" s="7" t="s">
        <v>247</v>
      </c>
    </row>
    <row r="382" spans="1:5" x14ac:dyDescent="0.2">
      <c r="A382" s="81">
        <v>3110</v>
      </c>
      <c r="B382" s="2" t="s">
        <v>246</v>
      </c>
      <c r="C382" s="4">
        <v>349564987.38</v>
      </c>
      <c r="D382" s="2"/>
      <c r="E382" s="2"/>
    </row>
    <row r="383" spans="1:5" x14ac:dyDescent="0.2">
      <c r="A383" s="81">
        <v>3120</v>
      </c>
      <c r="B383" s="2" t="s">
        <v>245</v>
      </c>
      <c r="C383" s="4">
        <v>22858414.199999999</v>
      </c>
      <c r="D383" s="2"/>
      <c r="E383" s="2"/>
    </row>
    <row r="384" spans="1:5" x14ac:dyDescent="0.2">
      <c r="A384" s="81">
        <v>3130</v>
      </c>
      <c r="B384" s="2" t="s">
        <v>244</v>
      </c>
      <c r="C384" s="4">
        <v>0</v>
      </c>
      <c r="D384" s="2"/>
      <c r="E384" s="2"/>
    </row>
    <row r="385" spans="1:5" x14ac:dyDescent="0.2">
      <c r="A385" s="2"/>
      <c r="B385" s="2"/>
      <c r="C385" s="2"/>
      <c r="D385" s="2"/>
      <c r="E385" s="2"/>
    </row>
    <row r="386" spans="1:5" x14ac:dyDescent="0.2">
      <c r="A386" s="9" t="s">
        <v>243</v>
      </c>
      <c r="B386" s="9"/>
      <c r="C386" s="9"/>
      <c r="D386" s="9"/>
      <c r="E386" s="9"/>
    </row>
    <row r="387" spans="1:5" x14ac:dyDescent="0.2">
      <c r="A387" s="7" t="s">
        <v>47</v>
      </c>
      <c r="B387" s="7" t="s">
        <v>242</v>
      </c>
      <c r="C387" s="7" t="s">
        <v>241</v>
      </c>
      <c r="D387" s="7" t="s">
        <v>240</v>
      </c>
      <c r="E387" s="7"/>
    </row>
    <row r="388" spans="1:5" x14ac:dyDescent="0.2">
      <c r="A388" s="81">
        <v>3210</v>
      </c>
      <c r="B388" s="2" t="s">
        <v>239</v>
      </c>
      <c r="C388" s="4">
        <v>-4813391.67</v>
      </c>
      <c r="D388" s="2"/>
      <c r="E388" s="2"/>
    </row>
    <row r="389" spans="1:5" x14ac:dyDescent="0.2">
      <c r="A389" s="81">
        <v>3220</v>
      </c>
      <c r="B389" s="2" t="s">
        <v>238</v>
      </c>
      <c r="C389" s="4">
        <v>-50323137.700000003</v>
      </c>
      <c r="D389" s="2"/>
      <c r="E389" s="2"/>
    </row>
    <row r="390" spans="1:5" x14ac:dyDescent="0.2">
      <c r="A390" s="81">
        <v>3230</v>
      </c>
      <c r="B390" s="2" t="s">
        <v>237</v>
      </c>
      <c r="C390" s="4">
        <f>SUM(C391:C394)</f>
        <v>0</v>
      </c>
      <c r="D390" s="2"/>
      <c r="E390" s="2"/>
    </row>
    <row r="391" spans="1:5" x14ac:dyDescent="0.2">
      <c r="A391" s="81">
        <v>3231</v>
      </c>
      <c r="B391" s="2" t="s">
        <v>236</v>
      </c>
      <c r="C391" s="4">
        <v>0</v>
      </c>
      <c r="D391" s="2"/>
      <c r="E391" s="2"/>
    </row>
    <row r="392" spans="1:5" x14ac:dyDescent="0.2">
      <c r="A392" s="81">
        <v>3232</v>
      </c>
      <c r="B392" s="2" t="s">
        <v>235</v>
      </c>
      <c r="C392" s="4">
        <v>0</v>
      </c>
      <c r="D392" s="2"/>
      <c r="E392" s="2"/>
    </row>
    <row r="393" spans="1:5" x14ac:dyDescent="0.2">
      <c r="A393" s="81">
        <v>3233</v>
      </c>
      <c r="B393" s="2" t="s">
        <v>234</v>
      </c>
      <c r="C393" s="4">
        <v>0</v>
      </c>
      <c r="D393" s="2"/>
      <c r="E393" s="2"/>
    </row>
    <row r="394" spans="1:5" x14ac:dyDescent="0.2">
      <c r="A394" s="81">
        <v>3239</v>
      </c>
      <c r="B394" s="2" t="s">
        <v>233</v>
      </c>
      <c r="C394" s="4">
        <v>0</v>
      </c>
      <c r="D394" s="2"/>
      <c r="E394" s="2"/>
    </row>
    <row r="395" spans="1:5" x14ac:dyDescent="0.2">
      <c r="A395" s="81">
        <v>3240</v>
      </c>
      <c r="B395" s="2" t="s">
        <v>232</v>
      </c>
      <c r="C395" s="4">
        <f>SUM(C396:C398)</f>
        <v>0</v>
      </c>
      <c r="D395" s="2"/>
      <c r="E395" s="2"/>
    </row>
    <row r="396" spans="1:5" x14ac:dyDescent="0.2">
      <c r="A396" s="81">
        <v>3241</v>
      </c>
      <c r="B396" s="2" t="s">
        <v>231</v>
      </c>
      <c r="C396" s="4">
        <v>0</v>
      </c>
      <c r="D396" s="2"/>
      <c r="E396" s="2"/>
    </row>
    <row r="397" spans="1:5" x14ac:dyDescent="0.2">
      <c r="A397" s="81">
        <v>3242</v>
      </c>
      <c r="B397" s="2" t="s">
        <v>230</v>
      </c>
      <c r="C397" s="4">
        <v>0</v>
      </c>
      <c r="D397" s="2"/>
      <c r="E397" s="2"/>
    </row>
    <row r="398" spans="1:5" x14ac:dyDescent="0.2">
      <c r="A398" s="81">
        <v>3243</v>
      </c>
      <c r="B398" s="2" t="s">
        <v>229</v>
      </c>
      <c r="C398" s="4">
        <v>0</v>
      </c>
      <c r="D398" s="2"/>
      <c r="E398" s="2"/>
    </row>
    <row r="399" spans="1:5" x14ac:dyDescent="0.2">
      <c r="A399" s="81">
        <v>3250</v>
      </c>
      <c r="B399" s="2" t="s">
        <v>228</v>
      </c>
      <c r="C399" s="4">
        <f>SUM(C400:C401)</f>
        <v>0</v>
      </c>
      <c r="D399" s="2"/>
      <c r="E399" s="2"/>
    </row>
    <row r="400" spans="1:5" x14ac:dyDescent="0.2">
      <c r="A400" s="81">
        <v>3251</v>
      </c>
      <c r="B400" s="2" t="s">
        <v>227</v>
      </c>
      <c r="C400" s="4">
        <v>0</v>
      </c>
      <c r="D400" s="2"/>
      <c r="E400" s="2"/>
    </row>
    <row r="401" spans="1:6" x14ac:dyDescent="0.2">
      <c r="A401" s="81">
        <v>3252</v>
      </c>
      <c r="B401" s="2" t="s">
        <v>226</v>
      </c>
      <c r="C401" s="4">
        <v>0</v>
      </c>
      <c r="D401" s="2"/>
      <c r="E401" s="2"/>
    </row>
    <row r="402" spans="1:6" x14ac:dyDescent="0.2">
      <c r="A402" s="2"/>
      <c r="B402" s="2"/>
      <c r="C402" s="2"/>
      <c r="D402" s="2"/>
      <c r="E402" s="2"/>
    </row>
    <row r="403" spans="1:6" x14ac:dyDescent="0.2">
      <c r="B403" s="3" t="s">
        <v>0</v>
      </c>
      <c r="C403" s="3"/>
      <c r="D403" s="3"/>
      <c r="E403" s="3"/>
      <c r="F403" s="3"/>
    </row>
    <row r="406" spans="1:6" x14ac:dyDescent="0.2">
      <c r="A406" s="16" t="s">
        <v>55</v>
      </c>
      <c r="B406" s="16"/>
      <c r="C406" s="16"/>
      <c r="D406" s="12" t="s">
        <v>54</v>
      </c>
      <c r="E406" s="11">
        <v>2023</v>
      </c>
    </row>
    <row r="407" spans="1:6" x14ac:dyDescent="0.2">
      <c r="A407" s="16" t="s">
        <v>250</v>
      </c>
      <c r="B407" s="16"/>
      <c r="C407" s="16"/>
      <c r="D407" s="12" t="s">
        <v>52</v>
      </c>
      <c r="E407" s="11" t="s">
        <v>51</v>
      </c>
    </row>
    <row r="408" spans="1:6" x14ac:dyDescent="0.2">
      <c r="A408" s="16" t="s">
        <v>50</v>
      </c>
      <c r="B408" s="16"/>
      <c r="C408" s="16"/>
      <c r="D408" s="12" t="s">
        <v>49</v>
      </c>
      <c r="E408" s="11">
        <v>4</v>
      </c>
    </row>
    <row r="409" spans="1:6" x14ac:dyDescent="0.2">
      <c r="A409" s="10" t="s">
        <v>48</v>
      </c>
      <c r="B409" s="9"/>
      <c r="C409" s="9"/>
      <c r="D409" s="9"/>
      <c r="E409" s="9"/>
    </row>
    <row r="410" spans="1:6" x14ac:dyDescent="0.2">
      <c r="A410" s="2"/>
      <c r="B410" s="2"/>
      <c r="C410" s="2"/>
      <c r="D410" s="2"/>
      <c r="E410" s="2"/>
    </row>
    <row r="411" spans="1:6" x14ac:dyDescent="0.2">
      <c r="A411" s="9" t="s">
        <v>249</v>
      </c>
      <c r="B411" s="9"/>
      <c r="C411" s="9"/>
      <c r="D411" s="9"/>
      <c r="E411" s="9"/>
    </row>
    <row r="412" spans="1:6" x14ac:dyDescent="0.2">
      <c r="A412" s="7" t="s">
        <v>47</v>
      </c>
      <c r="B412" s="7" t="s">
        <v>242</v>
      </c>
      <c r="C412" s="7" t="s">
        <v>241</v>
      </c>
      <c r="D412" s="7" t="s">
        <v>248</v>
      </c>
      <c r="E412" s="7" t="s">
        <v>247</v>
      </c>
    </row>
    <row r="413" spans="1:6" x14ac:dyDescent="0.2">
      <c r="A413" s="81">
        <v>3110</v>
      </c>
      <c r="B413" s="2" t="s">
        <v>246</v>
      </c>
      <c r="C413" s="4">
        <v>349564987.38</v>
      </c>
      <c r="D413" s="2"/>
      <c r="E413" s="2"/>
    </row>
    <row r="414" spans="1:6" x14ac:dyDescent="0.2">
      <c r="A414" s="81">
        <v>3120</v>
      </c>
      <c r="B414" s="2" t="s">
        <v>245</v>
      </c>
      <c r="C414" s="4">
        <v>22858414.199999999</v>
      </c>
      <c r="D414" s="2"/>
      <c r="E414" s="2"/>
    </row>
    <row r="415" spans="1:6" x14ac:dyDescent="0.2">
      <c r="A415" s="81">
        <v>3130</v>
      </c>
      <c r="B415" s="2" t="s">
        <v>244</v>
      </c>
      <c r="C415" s="4">
        <v>0</v>
      </c>
      <c r="D415" s="2"/>
      <c r="E415" s="2"/>
    </row>
    <row r="416" spans="1:6" x14ac:dyDescent="0.2">
      <c r="A416" s="2"/>
      <c r="B416" s="2"/>
      <c r="C416" s="2"/>
      <c r="D416" s="2"/>
      <c r="E416" s="2"/>
    </row>
    <row r="417" spans="1:5" x14ac:dyDescent="0.2">
      <c r="A417" s="9" t="s">
        <v>243</v>
      </c>
      <c r="B417" s="9"/>
      <c r="C417" s="9"/>
      <c r="D417" s="9"/>
      <c r="E417" s="9"/>
    </row>
    <row r="418" spans="1:5" x14ac:dyDescent="0.2">
      <c r="A418" s="7" t="s">
        <v>47</v>
      </c>
      <c r="B418" s="7" t="s">
        <v>242</v>
      </c>
      <c r="C418" s="7" t="s">
        <v>241</v>
      </c>
      <c r="D418" s="7" t="s">
        <v>240</v>
      </c>
      <c r="E418" s="7"/>
    </row>
    <row r="419" spans="1:5" x14ac:dyDescent="0.2">
      <c r="A419" s="81">
        <v>3210</v>
      </c>
      <c r="B419" s="2" t="s">
        <v>239</v>
      </c>
      <c r="C419" s="4">
        <v>-4813391.67</v>
      </c>
      <c r="D419" s="2"/>
      <c r="E419" s="2"/>
    </row>
    <row r="420" spans="1:5" x14ac:dyDescent="0.2">
      <c r="A420" s="81">
        <v>3220</v>
      </c>
      <c r="B420" s="2" t="s">
        <v>238</v>
      </c>
      <c r="C420" s="4">
        <v>-50323137.700000003</v>
      </c>
      <c r="D420" s="2"/>
      <c r="E420" s="2"/>
    </row>
    <row r="421" spans="1:5" x14ac:dyDescent="0.2">
      <c r="A421" s="81">
        <v>3230</v>
      </c>
      <c r="B421" s="2" t="s">
        <v>237</v>
      </c>
      <c r="C421" s="4">
        <f>SUM(C422:C425)</f>
        <v>0</v>
      </c>
      <c r="D421" s="2"/>
      <c r="E421" s="2"/>
    </row>
    <row r="422" spans="1:5" x14ac:dyDescent="0.2">
      <c r="A422" s="81">
        <v>3231</v>
      </c>
      <c r="B422" s="2" t="s">
        <v>236</v>
      </c>
      <c r="C422" s="4">
        <v>0</v>
      </c>
      <c r="D422" s="2"/>
      <c r="E422" s="2"/>
    </row>
    <row r="423" spans="1:5" x14ac:dyDescent="0.2">
      <c r="A423" s="81">
        <v>3232</v>
      </c>
      <c r="B423" s="2" t="s">
        <v>235</v>
      </c>
      <c r="C423" s="4">
        <v>0</v>
      </c>
      <c r="D423" s="2"/>
      <c r="E423" s="2"/>
    </row>
    <row r="424" spans="1:5" x14ac:dyDescent="0.2">
      <c r="A424" s="81">
        <v>3233</v>
      </c>
      <c r="B424" s="2" t="s">
        <v>234</v>
      </c>
      <c r="C424" s="4">
        <v>0</v>
      </c>
      <c r="D424" s="2"/>
      <c r="E424" s="2"/>
    </row>
    <row r="425" spans="1:5" x14ac:dyDescent="0.2">
      <c r="A425" s="81">
        <v>3239</v>
      </c>
      <c r="B425" s="2" t="s">
        <v>233</v>
      </c>
      <c r="C425" s="4">
        <v>0</v>
      </c>
      <c r="D425" s="2"/>
      <c r="E425" s="2"/>
    </row>
    <row r="426" spans="1:5" x14ac:dyDescent="0.2">
      <c r="A426" s="81">
        <v>3240</v>
      </c>
      <c r="B426" s="2" t="s">
        <v>232</v>
      </c>
      <c r="C426" s="4">
        <f>SUM(C427:C429)</f>
        <v>0</v>
      </c>
      <c r="D426" s="2"/>
      <c r="E426" s="2"/>
    </row>
    <row r="427" spans="1:5" x14ac:dyDescent="0.2">
      <c r="A427" s="81">
        <v>3241</v>
      </c>
      <c r="B427" s="2" t="s">
        <v>231</v>
      </c>
      <c r="C427" s="4">
        <v>0</v>
      </c>
      <c r="D427" s="2"/>
      <c r="E427" s="2"/>
    </row>
    <row r="428" spans="1:5" x14ac:dyDescent="0.2">
      <c r="A428" s="81">
        <v>3242</v>
      </c>
      <c r="B428" s="2" t="s">
        <v>230</v>
      </c>
      <c r="C428" s="4">
        <v>0</v>
      </c>
      <c r="D428" s="2"/>
      <c r="E428" s="2"/>
    </row>
    <row r="429" spans="1:5" x14ac:dyDescent="0.2">
      <c r="A429" s="81">
        <v>3243</v>
      </c>
      <c r="B429" s="2" t="s">
        <v>229</v>
      </c>
      <c r="C429" s="4">
        <v>0</v>
      </c>
      <c r="D429" s="2"/>
      <c r="E429" s="2"/>
    </row>
    <row r="430" spans="1:5" x14ac:dyDescent="0.2">
      <c r="A430" s="81">
        <v>3250</v>
      </c>
      <c r="B430" s="2" t="s">
        <v>228</v>
      </c>
      <c r="C430" s="4">
        <f>SUM(C431:C432)</f>
        <v>0</v>
      </c>
      <c r="D430" s="2"/>
      <c r="E430" s="2"/>
    </row>
    <row r="431" spans="1:5" x14ac:dyDescent="0.2">
      <c r="A431" s="81">
        <v>3251</v>
      </c>
      <c r="B431" s="2" t="s">
        <v>227</v>
      </c>
      <c r="C431" s="4">
        <v>0</v>
      </c>
      <c r="D431" s="2"/>
      <c r="E431" s="2"/>
    </row>
    <row r="432" spans="1:5" x14ac:dyDescent="0.2">
      <c r="A432" s="81">
        <v>3252</v>
      </c>
      <c r="B432" s="2" t="s">
        <v>226</v>
      </c>
      <c r="C432" s="4">
        <v>0</v>
      </c>
      <c r="D432" s="2"/>
      <c r="E432" s="2"/>
    </row>
    <row r="433" spans="1:5" x14ac:dyDescent="0.2">
      <c r="A433" s="2"/>
      <c r="B433" s="2"/>
      <c r="C433" s="2"/>
      <c r="D433" s="2"/>
      <c r="E433" s="2"/>
    </row>
    <row r="434" spans="1:5" x14ac:dyDescent="0.2">
      <c r="B434" s="3" t="s">
        <v>0</v>
      </c>
      <c r="C434" s="3"/>
      <c r="D434" s="3"/>
      <c r="E434" s="3"/>
    </row>
    <row r="437" spans="1:5" x14ac:dyDescent="0.2">
      <c r="A437" s="16" t="s">
        <v>55</v>
      </c>
      <c r="B437" s="16"/>
      <c r="C437" s="12" t="s">
        <v>54</v>
      </c>
      <c r="D437" s="11">
        <v>2023</v>
      </c>
    </row>
    <row r="438" spans="1:5" x14ac:dyDescent="0.2">
      <c r="A438" s="16" t="s">
        <v>225</v>
      </c>
      <c r="B438" s="16"/>
      <c r="C438" s="12" t="s">
        <v>52</v>
      </c>
      <c r="D438" s="11" t="s">
        <v>51</v>
      </c>
    </row>
    <row r="439" spans="1:5" x14ac:dyDescent="0.2">
      <c r="A439" s="16" t="s">
        <v>50</v>
      </c>
      <c r="B439" s="16"/>
      <c r="C439" s="12" t="s">
        <v>49</v>
      </c>
      <c r="D439" s="11">
        <v>4</v>
      </c>
    </row>
    <row r="440" spans="1:5" x14ac:dyDescent="0.2">
      <c r="A440" s="10" t="s">
        <v>48</v>
      </c>
      <c r="B440" s="9"/>
      <c r="C440" s="9"/>
      <c r="D440" s="9"/>
    </row>
    <row r="441" spans="1:5" x14ac:dyDescent="0.2">
      <c r="A441" s="2"/>
      <c r="B441" s="2"/>
      <c r="C441" s="2"/>
      <c r="D441" s="2"/>
    </row>
    <row r="442" spans="1:5" x14ac:dyDescent="0.2">
      <c r="A442" s="9" t="s">
        <v>224</v>
      </c>
      <c r="B442" s="9"/>
      <c r="C442" s="9"/>
      <c r="D442" s="9"/>
    </row>
    <row r="443" spans="1:5" x14ac:dyDescent="0.2">
      <c r="A443" s="7" t="s">
        <v>47</v>
      </c>
      <c r="B443" s="7" t="s">
        <v>195</v>
      </c>
      <c r="C443" s="99">
        <v>2023</v>
      </c>
      <c r="D443" s="99">
        <v>2022</v>
      </c>
    </row>
    <row r="444" spans="1:5" x14ac:dyDescent="0.2">
      <c r="A444" s="81">
        <v>1111</v>
      </c>
      <c r="B444" s="96" t="s">
        <v>223</v>
      </c>
      <c r="C444" s="4">
        <v>0</v>
      </c>
      <c r="D444" s="4">
        <v>0</v>
      </c>
    </row>
    <row r="445" spans="1:5" x14ac:dyDescent="0.2">
      <c r="A445" s="81">
        <v>1112</v>
      </c>
      <c r="B445" s="96" t="s">
        <v>222</v>
      </c>
      <c r="C445" s="4">
        <v>55194661.18</v>
      </c>
      <c r="D445" s="4">
        <v>21943483.879999999</v>
      </c>
    </row>
    <row r="446" spans="1:5" x14ac:dyDescent="0.2">
      <c r="A446" s="81">
        <v>1113</v>
      </c>
      <c r="B446" s="96" t="s">
        <v>221</v>
      </c>
      <c r="C446" s="4">
        <v>0</v>
      </c>
      <c r="D446" s="4">
        <v>0</v>
      </c>
    </row>
    <row r="447" spans="1:5" x14ac:dyDescent="0.2">
      <c r="A447" s="81">
        <v>1114</v>
      </c>
      <c r="B447" s="96" t="s">
        <v>220</v>
      </c>
      <c r="C447" s="4">
        <v>1429698.07</v>
      </c>
      <c r="D447" s="4">
        <v>1274131.04</v>
      </c>
    </row>
    <row r="448" spans="1:5" x14ac:dyDescent="0.2">
      <c r="A448" s="81">
        <v>1115</v>
      </c>
      <c r="B448" s="96" t="s">
        <v>219</v>
      </c>
      <c r="C448" s="4">
        <v>0</v>
      </c>
      <c r="D448" s="4">
        <v>0</v>
      </c>
    </row>
    <row r="449" spans="1:4" x14ac:dyDescent="0.2">
      <c r="A449" s="81">
        <v>1116</v>
      </c>
      <c r="B449" s="96" t="s">
        <v>218</v>
      </c>
      <c r="C449" s="4">
        <v>0</v>
      </c>
      <c r="D449" s="4">
        <v>0</v>
      </c>
    </row>
    <row r="450" spans="1:4" x14ac:dyDescent="0.2">
      <c r="A450" s="81">
        <v>1119</v>
      </c>
      <c r="B450" s="96" t="s">
        <v>217</v>
      </c>
      <c r="C450" s="4">
        <v>0</v>
      </c>
      <c r="D450" s="4">
        <v>0</v>
      </c>
    </row>
    <row r="451" spans="1:4" x14ac:dyDescent="0.2">
      <c r="A451" s="6">
        <v>1110</v>
      </c>
      <c r="B451" s="95" t="s">
        <v>216</v>
      </c>
      <c r="C451" s="79">
        <f>SUM(C444:C450)</f>
        <v>56624359.25</v>
      </c>
      <c r="D451" s="79">
        <f>SUM(D444:D450)</f>
        <v>23217614.919999998</v>
      </c>
    </row>
    <row r="452" spans="1:4" x14ac:dyDescent="0.2">
      <c r="A452" s="2"/>
      <c r="B452" s="96"/>
      <c r="C452" s="2"/>
      <c r="D452" s="2"/>
    </row>
    <row r="453" spans="1:4" x14ac:dyDescent="0.2">
      <c r="A453" s="2"/>
      <c r="B453" s="96"/>
      <c r="C453" s="2"/>
      <c r="D453" s="2"/>
    </row>
    <row r="454" spans="1:4" x14ac:dyDescent="0.2">
      <c r="A454" s="9" t="s">
        <v>215</v>
      </c>
      <c r="B454" s="102"/>
      <c r="C454" s="9"/>
      <c r="D454" s="9"/>
    </row>
    <row r="455" spans="1:4" x14ac:dyDescent="0.2">
      <c r="A455" s="7" t="s">
        <v>47</v>
      </c>
      <c r="B455" s="101" t="s">
        <v>195</v>
      </c>
      <c r="C455" s="100" t="s">
        <v>214</v>
      </c>
      <c r="D455" s="100" t="s">
        <v>213</v>
      </c>
    </row>
    <row r="456" spans="1:4" x14ac:dyDescent="0.2">
      <c r="A456" s="6">
        <v>1230</v>
      </c>
      <c r="B456" s="95" t="s">
        <v>212</v>
      </c>
      <c r="C456" s="79">
        <f>SUM(C457:C463)</f>
        <v>2491319.7000000002</v>
      </c>
      <c r="D456" s="79">
        <f>SUM(D457:D463)</f>
        <v>2491319.7000000002</v>
      </c>
    </row>
    <row r="457" spans="1:4" x14ac:dyDescent="0.2">
      <c r="A457" s="81">
        <v>1231</v>
      </c>
      <c r="B457" s="96" t="s">
        <v>211</v>
      </c>
      <c r="C457" s="4">
        <v>0</v>
      </c>
      <c r="D457" s="4">
        <v>0</v>
      </c>
    </row>
    <row r="458" spans="1:4" x14ac:dyDescent="0.2">
      <c r="A458" s="81">
        <v>1232</v>
      </c>
      <c r="B458" s="96" t="s">
        <v>210</v>
      </c>
      <c r="C458" s="4">
        <v>0</v>
      </c>
      <c r="D458" s="4">
        <v>0</v>
      </c>
    </row>
    <row r="459" spans="1:4" x14ac:dyDescent="0.2">
      <c r="A459" s="81">
        <v>1233</v>
      </c>
      <c r="B459" s="96" t="s">
        <v>209</v>
      </c>
      <c r="C459" s="4">
        <v>0</v>
      </c>
      <c r="D459" s="4">
        <v>0</v>
      </c>
    </row>
    <row r="460" spans="1:4" x14ac:dyDescent="0.2">
      <c r="A460" s="81">
        <v>1234</v>
      </c>
      <c r="B460" s="96" t="s">
        <v>208</v>
      </c>
      <c r="C460" s="4">
        <v>0</v>
      </c>
      <c r="D460" s="4">
        <v>0</v>
      </c>
    </row>
    <row r="461" spans="1:4" x14ac:dyDescent="0.2">
      <c r="A461" s="81">
        <v>1235</v>
      </c>
      <c r="B461" s="96" t="s">
        <v>207</v>
      </c>
      <c r="C461" s="4">
        <v>2491319.7000000002</v>
      </c>
      <c r="D461" s="4">
        <v>2491319.7000000002</v>
      </c>
    </row>
    <row r="462" spans="1:4" x14ac:dyDescent="0.2">
      <c r="A462" s="81">
        <v>1236</v>
      </c>
      <c r="B462" s="96" t="s">
        <v>206</v>
      </c>
      <c r="C462" s="4">
        <v>0</v>
      </c>
      <c r="D462" s="4">
        <v>0</v>
      </c>
    </row>
    <row r="463" spans="1:4" x14ac:dyDescent="0.2">
      <c r="A463" s="81">
        <v>1239</v>
      </c>
      <c r="B463" s="96" t="s">
        <v>205</v>
      </c>
      <c r="C463" s="4">
        <v>0</v>
      </c>
      <c r="D463" s="4">
        <v>0</v>
      </c>
    </row>
    <row r="464" spans="1:4" x14ac:dyDescent="0.2">
      <c r="A464" s="6">
        <v>1240</v>
      </c>
      <c r="B464" s="95" t="s">
        <v>204</v>
      </c>
      <c r="C464" s="79">
        <f>SUM(C465:C472)</f>
        <v>1539356.85</v>
      </c>
      <c r="D464" s="79">
        <f>SUM(D465:D472)</f>
        <v>1539356.85</v>
      </c>
    </row>
    <row r="465" spans="1:4" x14ac:dyDescent="0.2">
      <c r="A465" s="81">
        <v>1241</v>
      </c>
      <c r="B465" s="96" t="s">
        <v>98</v>
      </c>
      <c r="C465" s="4">
        <v>705680.66</v>
      </c>
      <c r="D465" s="4">
        <v>705680.66</v>
      </c>
    </row>
    <row r="466" spans="1:4" x14ac:dyDescent="0.2">
      <c r="A466" s="81">
        <v>1242</v>
      </c>
      <c r="B466" s="96" t="s">
        <v>97</v>
      </c>
      <c r="C466" s="4">
        <v>0</v>
      </c>
      <c r="D466" s="4">
        <v>0</v>
      </c>
    </row>
    <row r="467" spans="1:4" x14ac:dyDescent="0.2">
      <c r="A467" s="81">
        <v>1243</v>
      </c>
      <c r="B467" s="96" t="s">
        <v>96</v>
      </c>
      <c r="C467" s="4">
        <v>0</v>
      </c>
      <c r="D467" s="4">
        <v>0</v>
      </c>
    </row>
    <row r="468" spans="1:4" x14ac:dyDescent="0.2">
      <c r="A468" s="81">
        <v>1244</v>
      </c>
      <c r="B468" s="96" t="s">
        <v>95</v>
      </c>
      <c r="C468" s="4">
        <v>0</v>
      </c>
      <c r="D468" s="4">
        <v>0</v>
      </c>
    </row>
    <row r="469" spans="1:4" x14ac:dyDescent="0.2">
      <c r="A469" s="81">
        <v>1245</v>
      </c>
      <c r="B469" s="96" t="s">
        <v>94</v>
      </c>
      <c r="C469" s="4">
        <v>0</v>
      </c>
      <c r="D469" s="4">
        <v>0</v>
      </c>
    </row>
    <row r="470" spans="1:4" x14ac:dyDescent="0.2">
      <c r="A470" s="81">
        <v>1246</v>
      </c>
      <c r="B470" s="96" t="s">
        <v>93</v>
      </c>
      <c r="C470" s="4">
        <v>833676.19</v>
      </c>
      <c r="D470" s="4">
        <v>833676.19</v>
      </c>
    </row>
    <row r="471" spans="1:4" x14ac:dyDescent="0.2">
      <c r="A471" s="81">
        <v>1247</v>
      </c>
      <c r="B471" s="96" t="s">
        <v>203</v>
      </c>
      <c r="C471" s="4">
        <v>0</v>
      </c>
      <c r="D471" s="4">
        <v>0</v>
      </c>
    </row>
    <row r="472" spans="1:4" x14ac:dyDescent="0.2">
      <c r="A472" s="81">
        <v>1248</v>
      </c>
      <c r="B472" s="96" t="s">
        <v>92</v>
      </c>
      <c r="C472" s="4">
        <v>0</v>
      </c>
      <c r="D472" s="4">
        <v>0</v>
      </c>
    </row>
    <row r="473" spans="1:4" x14ac:dyDescent="0.2">
      <c r="A473" s="6">
        <v>1250</v>
      </c>
      <c r="B473" s="95" t="s">
        <v>88</v>
      </c>
      <c r="C473" s="79">
        <f>SUM(C474:C478)</f>
        <v>0</v>
      </c>
      <c r="D473" s="79">
        <f>SUM(D474:D478)</f>
        <v>0</v>
      </c>
    </row>
    <row r="474" spans="1:4" x14ac:dyDescent="0.2">
      <c r="A474" s="81">
        <v>1251</v>
      </c>
      <c r="B474" s="96" t="s">
        <v>202</v>
      </c>
      <c r="C474" s="4">
        <v>0</v>
      </c>
      <c r="D474" s="4">
        <v>0</v>
      </c>
    </row>
    <row r="475" spans="1:4" x14ac:dyDescent="0.2">
      <c r="A475" s="81">
        <v>1252</v>
      </c>
      <c r="B475" s="96" t="s">
        <v>201</v>
      </c>
      <c r="C475" s="4">
        <v>0</v>
      </c>
      <c r="D475" s="4">
        <v>0</v>
      </c>
    </row>
    <row r="476" spans="1:4" x14ac:dyDescent="0.2">
      <c r="A476" s="81">
        <v>1253</v>
      </c>
      <c r="B476" s="96" t="s">
        <v>200</v>
      </c>
      <c r="C476" s="4">
        <v>0</v>
      </c>
      <c r="D476" s="4">
        <v>0</v>
      </c>
    </row>
    <row r="477" spans="1:4" x14ac:dyDescent="0.2">
      <c r="A477" s="81">
        <v>1254</v>
      </c>
      <c r="B477" s="96" t="s">
        <v>199</v>
      </c>
      <c r="C477" s="4">
        <v>0</v>
      </c>
      <c r="D477" s="4">
        <v>0</v>
      </c>
    </row>
    <row r="478" spans="1:4" x14ac:dyDescent="0.2">
      <c r="A478" s="81">
        <v>1259</v>
      </c>
      <c r="B478" s="96" t="s">
        <v>198</v>
      </c>
      <c r="C478" s="4">
        <v>0</v>
      </c>
      <c r="D478" s="4">
        <v>0</v>
      </c>
    </row>
    <row r="479" spans="1:4" x14ac:dyDescent="0.2">
      <c r="A479" s="2"/>
      <c r="B479" s="95" t="s">
        <v>197</v>
      </c>
      <c r="C479" s="79">
        <f>C456+C464+C473</f>
        <v>4030676.5500000003</v>
      </c>
      <c r="D479" s="79">
        <f>D456+D464+D473</f>
        <v>4030676.5500000003</v>
      </c>
    </row>
    <row r="480" spans="1:4" x14ac:dyDescent="0.2">
      <c r="A480" s="2"/>
      <c r="B480" s="2"/>
      <c r="C480" s="2"/>
      <c r="D480" s="2"/>
    </row>
    <row r="481" spans="1:4" x14ac:dyDescent="0.2">
      <c r="A481" s="9" t="s">
        <v>196</v>
      </c>
      <c r="B481" s="9"/>
      <c r="C481" s="9"/>
      <c r="D481" s="9"/>
    </row>
    <row r="482" spans="1:4" x14ac:dyDescent="0.2">
      <c r="A482" s="7" t="s">
        <v>47</v>
      </c>
      <c r="B482" s="7" t="s">
        <v>195</v>
      </c>
      <c r="C482" s="99">
        <v>2023</v>
      </c>
      <c r="D482" s="99">
        <v>2022</v>
      </c>
    </row>
    <row r="483" spans="1:4" x14ac:dyDescent="0.2">
      <c r="A483" s="6">
        <v>3210</v>
      </c>
      <c r="B483" s="95" t="s">
        <v>194</v>
      </c>
      <c r="C483" s="79">
        <v>-4813391.67</v>
      </c>
      <c r="D483" s="79">
        <v>9427465.0399999991</v>
      </c>
    </row>
    <row r="484" spans="1:4" x14ac:dyDescent="0.2">
      <c r="A484" s="81"/>
      <c r="B484" s="95" t="s">
        <v>193</v>
      </c>
      <c r="C484" s="79">
        <f>C487+C499+C527+C530+C485</f>
        <v>7548689.959999999</v>
      </c>
      <c r="D484" s="79">
        <f>D487+D499+D527+D530+D485</f>
        <v>9146077.4100000001</v>
      </c>
    </row>
    <row r="485" spans="1:4" x14ac:dyDescent="0.2">
      <c r="A485" s="91">
        <v>5100</v>
      </c>
      <c r="B485" s="93" t="s">
        <v>192</v>
      </c>
      <c r="C485" s="92">
        <f>SUM(C486:C486)</f>
        <v>0</v>
      </c>
      <c r="D485" s="92">
        <f>SUM(D486:D486)</f>
        <v>0</v>
      </c>
    </row>
    <row r="486" spans="1:4" x14ac:dyDescent="0.2">
      <c r="A486" s="87">
        <v>5130</v>
      </c>
      <c r="B486" s="94" t="s">
        <v>191</v>
      </c>
      <c r="C486" s="98">
        <v>0</v>
      </c>
      <c r="D486" s="98">
        <v>0</v>
      </c>
    </row>
    <row r="487" spans="1:4" x14ac:dyDescent="0.2">
      <c r="A487" s="6">
        <v>5400</v>
      </c>
      <c r="B487" s="95" t="s">
        <v>190</v>
      </c>
      <c r="C487" s="79">
        <f>C488+C490+C492+C494+C496</f>
        <v>0</v>
      </c>
      <c r="D487" s="79">
        <f>D488+D490+D492+D494+D496</f>
        <v>0</v>
      </c>
    </row>
    <row r="488" spans="1:4" x14ac:dyDescent="0.2">
      <c r="A488" s="81">
        <v>5410</v>
      </c>
      <c r="B488" s="96" t="s">
        <v>189</v>
      </c>
      <c r="C488" s="4">
        <f>C489</f>
        <v>0</v>
      </c>
      <c r="D488" s="4">
        <f>D489</f>
        <v>0</v>
      </c>
    </row>
    <row r="489" spans="1:4" x14ac:dyDescent="0.2">
      <c r="A489" s="81">
        <v>5411</v>
      </c>
      <c r="B489" s="96" t="s">
        <v>188</v>
      </c>
      <c r="C489" s="4">
        <v>0</v>
      </c>
      <c r="D489" s="4">
        <v>0</v>
      </c>
    </row>
    <row r="490" spans="1:4" x14ac:dyDescent="0.2">
      <c r="A490" s="81">
        <v>5420</v>
      </c>
      <c r="B490" s="96" t="s">
        <v>187</v>
      </c>
      <c r="C490" s="4">
        <f>C491</f>
        <v>0</v>
      </c>
      <c r="D490" s="4">
        <f>D491</f>
        <v>0</v>
      </c>
    </row>
    <row r="491" spans="1:4" x14ac:dyDescent="0.2">
      <c r="A491" s="81">
        <v>5421</v>
      </c>
      <c r="B491" s="96" t="s">
        <v>186</v>
      </c>
      <c r="C491" s="4">
        <v>0</v>
      </c>
      <c r="D491" s="4">
        <v>0</v>
      </c>
    </row>
    <row r="492" spans="1:4" x14ac:dyDescent="0.2">
      <c r="A492" s="81">
        <v>5430</v>
      </c>
      <c r="B492" s="96" t="s">
        <v>185</v>
      </c>
      <c r="C492" s="4">
        <f>C493</f>
        <v>0</v>
      </c>
      <c r="D492" s="4">
        <f>D493</f>
        <v>0</v>
      </c>
    </row>
    <row r="493" spans="1:4" x14ac:dyDescent="0.2">
      <c r="A493" s="81">
        <v>5431</v>
      </c>
      <c r="B493" s="96" t="s">
        <v>184</v>
      </c>
      <c r="C493" s="4">
        <v>0</v>
      </c>
      <c r="D493" s="4">
        <v>0</v>
      </c>
    </row>
    <row r="494" spans="1:4" x14ac:dyDescent="0.2">
      <c r="A494" s="81">
        <v>5440</v>
      </c>
      <c r="B494" s="96" t="s">
        <v>183</v>
      </c>
      <c r="C494" s="4">
        <f>C495</f>
        <v>0</v>
      </c>
      <c r="D494" s="4">
        <f>D495</f>
        <v>0</v>
      </c>
    </row>
    <row r="495" spans="1:4" x14ac:dyDescent="0.2">
      <c r="A495" s="81">
        <v>5441</v>
      </c>
      <c r="B495" s="96" t="s">
        <v>183</v>
      </c>
      <c r="C495" s="4">
        <v>0</v>
      </c>
      <c r="D495" s="4">
        <v>0</v>
      </c>
    </row>
    <row r="496" spans="1:4" x14ac:dyDescent="0.2">
      <c r="A496" s="81">
        <v>5450</v>
      </c>
      <c r="B496" s="96" t="s">
        <v>182</v>
      </c>
      <c r="C496" s="4">
        <f>SUM(C497:C498)</f>
        <v>0</v>
      </c>
      <c r="D496" s="4">
        <f>SUM(D497:D498)</f>
        <v>0</v>
      </c>
    </row>
    <row r="497" spans="1:4" x14ac:dyDescent="0.2">
      <c r="A497" s="81">
        <v>5451</v>
      </c>
      <c r="B497" s="96" t="s">
        <v>181</v>
      </c>
      <c r="C497" s="4">
        <v>0</v>
      </c>
      <c r="D497" s="4">
        <v>0</v>
      </c>
    </row>
    <row r="498" spans="1:4" x14ac:dyDescent="0.2">
      <c r="A498" s="81">
        <v>5452</v>
      </c>
      <c r="B498" s="96" t="s">
        <v>180</v>
      </c>
      <c r="C498" s="4">
        <v>0</v>
      </c>
      <c r="D498" s="4">
        <v>0</v>
      </c>
    </row>
    <row r="499" spans="1:4" x14ac:dyDescent="0.2">
      <c r="A499" s="6">
        <v>5500</v>
      </c>
      <c r="B499" s="95" t="s">
        <v>179</v>
      </c>
      <c r="C499" s="79">
        <f>C500+C509+C512+C518</f>
        <v>4534102.0599999996</v>
      </c>
      <c r="D499" s="79">
        <f>D500+D509+D512+D518</f>
        <v>5807599.6000000006</v>
      </c>
    </row>
    <row r="500" spans="1:4" x14ac:dyDescent="0.2">
      <c r="A500" s="81">
        <v>5510</v>
      </c>
      <c r="B500" s="96" t="s">
        <v>65</v>
      </c>
      <c r="C500" s="4">
        <f>SUM(C501:C508)</f>
        <v>4534101.75</v>
      </c>
      <c r="D500" s="4">
        <f>SUM(D501:D508)</f>
        <v>5807581.5300000003</v>
      </c>
    </row>
    <row r="501" spans="1:4" x14ac:dyDescent="0.2">
      <c r="A501" s="81">
        <v>5511</v>
      </c>
      <c r="B501" s="96" t="s">
        <v>178</v>
      </c>
      <c r="C501" s="4">
        <v>0</v>
      </c>
      <c r="D501" s="4">
        <v>0</v>
      </c>
    </row>
    <row r="502" spans="1:4" x14ac:dyDescent="0.2">
      <c r="A502" s="81">
        <v>5512</v>
      </c>
      <c r="B502" s="96" t="s">
        <v>177</v>
      </c>
      <c r="C502" s="4">
        <v>0</v>
      </c>
      <c r="D502" s="4">
        <v>0</v>
      </c>
    </row>
    <row r="503" spans="1:4" x14ac:dyDescent="0.2">
      <c r="A503" s="81">
        <v>5513</v>
      </c>
      <c r="B503" s="96" t="s">
        <v>176</v>
      </c>
      <c r="C503" s="4">
        <v>0</v>
      </c>
      <c r="D503" s="4">
        <v>0</v>
      </c>
    </row>
    <row r="504" spans="1:4" x14ac:dyDescent="0.2">
      <c r="A504" s="81">
        <v>5514</v>
      </c>
      <c r="B504" s="96" t="s">
        <v>175</v>
      </c>
      <c r="C504" s="4">
        <v>0</v>
      </c>
      <c r="D504" s="4">
        <v>0</v>
      </c>
    </row>
    <row r="505" spans="1:4" x14ac:dyDescent="0.2">
      <c r="A505" s="81">
        <v>5515</v>
      </c>
      <c r="B505" s="96" t="s">
        <v>174</v>
      </c>
      <c r="C505" s="4">
        <v>4289890</v>
      </c>
      <c r="D505" s="4">
        <v>5013023.17</v>
      </c>
    </row>
    <row r="506" spans="1:4" x14ac:dyDescent="0.2">
      <c r="A506" s="81">
        <v>5516</v>
      </c>
      <c r="B506" s="96" t="s">
        <v>173</v>
      </c>
      <c r="C506" s="4">
        <v>0</v>
      </c>
      <c r="D506" s="4">
        <v>0</v>
      </c>
    </row>
    <row r="507" spans="1:4" x14ac:dyDescent="0.2">
      <c r="A507" s="81">
        <v>5517</v>
      </c>
      <c r="B507" s="96" t="s">
        <v>172</v>
      </c>
      <c r="C507" s="4">
        <v>244211.75</v>
      </c>
      <c r="D507" s="4">
        <v>244211.82</v>
      </c>
    </row>
    <row r="508" spans="1:4" x14ac:dyDescent="0.2">
      <c r="A508" s="81">
        <v>5518</v>
      </c>
      <c r="B508" s="96" t="s">
        <v>171</v>
      </c>
      <c r="C508" s="4">
        <v>0</v>
      </c>
      <c r="D508" s="4">
        <v>550346.54</v>
      </c>
    </row>
    <row r="509" spans="1:4" x14ac:dyDescent="0.2">
      <c r="A509" s="81">
        <v>5520</v>
      </c>
      <c r="B509" s="96" t="s">
        <v>63</v>
      </c>
      <c r="C509" s="4">
        <f>SUM(C510:C511)</f>
        <v>0</v>
      </c>
      <c r="D509" s="4">
        <f>SUM(D510:D511)</f>
        <v>0</v>
      </c>
    </row>
    <row r="510" spans="1:4" x14ac:dyDescent="0.2">
      <c r="A510" s="81">
        <v>5521</v>
      </c>
      <c r="B510" s="96" t="s">
        <v>170</v>
      </c>
      <c r="C510" s="4">
        <v>0</v>
      </c>
      <c r="D510" s="4">
        <v>0</v>
      </c>
    </row>
    <row r="511" spans="1:4" x14ac:dyDescent="0.2">
      <c r="A511" s="81">
        <v>5522</v>
      </c>
      <c r="B511" s="96" t="s">
        <v>169</v>
      </c>
      <c r="C511" s="4">
        <v>0</v>
      </c>
      <c r="D511" s="4">
        <v>0</v>
      </c>
    </row>
    <row r="512" spans="1:4" x14ac:dyDescent="0.2">
      <c r="A512" s="81">
        <v>5530</v>
      </c>
      <c r="B512" s="96" t="s">
        <v>61</v>
      </c>
      <c r="C512" s="4">
        <f>SUM(C513:C517)</f>
        <v>0</v>
      </c>
      <c r="D512" s="4">
        <f>SUM(D513:D517)</f>
        <v>0</v>
      </c>
    </row>
    <row r="513" spans="1:4" x14ac:dyDescent="0.2">
      <c r="A513" s="81">
        <v>5531</v>
      </c>
      <c r="B513" s="96" t="s">
        <v>168</v>
      </c>
      <c r="C513" s="4">
        <v>0</v>
      </c>
      <c r="D513" s="4">
        <v>0</v>
      </c>
    </row>
    <row r="514" spans="1:4" x14ac:dyDescent="0.2">
      <c r="A514" s="81">
        <v>5532</v>
      </c>
      <c r="B514" s="96" t="s">
        <v>167</v>
      </c>
      <c r="C514" s="4">
        <v>0</v>
      </c>
      <c r="D514" s="4">
        <v>0</v>
      </c>
    </row>
    <row r="515" spans="1:4" x14ac:dyDescent="0.2">
      <c r="A515" s="81">
        <v>5533</v>
      </c>
      <c r="B515" s="96" t="s">
        <v>166</v>
      </c>
      <c r="C515" s="4">
        <v>0</v>
      </c>
      <c r="D515" s="4">
        <v>0</v>
      </c>
    </row>
    <row r="516" spans="1:4" x14ac:dyDescent="0.2">
      <c r="A516" s="81">
        <v>5534</v>
      </c>
      <c r="B516" s="96" t="s">
        <v>165</v>
      </c>
      <c r="C516" s="4">
        <v>0</v>
      </c>
      <c r="D516" s="4">
        <v>0</v>
      </c>
    </row>
    <row r="517" spans="1:4" x14ac:dyDescent="0.2">
      <c r="A517" s="81">
        <v>5535</v>
      </c>
      <c r="B517" s="96" t="s">
        <v>164</v>
      </c>
      <c r="C517" s="4">
        <v>0</v>
      </c>
      <c r="D517" s="4">
        <v>0</v>
      </c>
    </row>
    <row r="518" spans="1:4" x14ac:dyDescent="0.2">
      <c r="A518" s="81">
        <v>5590</v>
      </c>
      <c r="B518" s="96" t="s">
        <v>59</v>
      </c>
      <c r="C518" s="4">
        <f>SUM(C519:C526)</f>
        <v>0.31</v>
      </c>
      <c r="D518" s="4">
        <f>SUM(D519:D526)</f>
        <v>18.07</v>
      </c>
    </row>
    <row r="519" spans="1:4" x14ac:dyDescent="0.2">
      <c r="A519" s="81">
        <v>5591</v>
      </c>
      <c r="B519" s="96" t="s">
        <v>163</v>
      </c>
      <c r="C519" s="4">
        <v>0</v>
      </c>
      <c r="D519" s="4">
        <v>0</v>
      </c>
    </row>
    <row r="520" spans="1:4" x14ac:dyDescent="0.2">
      <c r="A520" s="81">
        <v>5592</v>
      </c>
      <c r="B520" s="96" t="s">
        <v>162</v>
      </c>
      <c r="C520" s="4">
        <v>0</v>
      </c>
      <c r="D520" s="4">
        <v>0</v>
      </c>
    </row>
    <row r="521" spans="1:4" x14ac:dyDescent="0.2">
      <c r="A521" s="81">
        <v>5593</v>
      </c>
      <c r="B521" s="96" t="s">
        <v>161</v>
      </c>
      <c r="C521" s="4">
        <v>0</v>
      </c>
      <c r="D521" s="4">
        <v>0</v>
      </c>
    </row>
    <row r="522" spans="1:4" x14ac:dyDescent="0.2">
      <c r="A522" s="81">
        <v>5594</v>
      </c>
      <c r="B522" s="96" t="s">
        <v>160</v>
      </c>
      <c r="C522" s="4">
        <v>0</v>
      </c>
      <c r="D522" s="4">
        <v>0</v>
      </c>
    </row>
    <row r="523" spans="1:4" x14ac:dyDescent="0.2">
      <c r="A523" s="81">
        <v>5595</v>
      </c>
      <c r="B523" s="96" t="s">
        <v>159</v>
      </c>
      <c r="C523" s="4">
        <v>0</v>
      </c>
      <c r="D523" s="4">
        <v>0</v>
      </c>
    </row>
    <row r="524" spans="1:4" x14ac:dyDescent="0.2">
      <c r="A524" s="81">
        <v>5596</v>
      </c>
      <c r="B524" s="96" t="s">
        <v>158</v>
      </c>
      <c r="C524" s="4">
        <v>0</v>
      </c>
      <c r="D524" s="4">
        <v>0</v>
      </c>
    </row>
    <row r="525" spans="1:4" x14ac:dyDescent="0.2">
      <c r="A525" s="81">
        <v>5597</v>
      </c>
      <c r="B525" s="96" t="s">
        <v>157</v>
      </c>
      <c r="C525" s="4">
        <v>0</v>
      </c>
      <c r="D525" s="4">
        <v>0</v>
      </c>
    </row>
    <row r="526" spans="1:4" x14ac:dyDescent="0.2">
      <c r="A526" s="81">
        <v>5599</v>
      </c>
      <c r="B526" s="96" t="s">
        <v>156</v>
      </c>
      <c r="C526" s="4">
        <v>0.31</v>
      </c>
      <c r="D526" s="4">
        <v>18.07</v>
      </c>
    </row>
    <row r="527" spans="1:4" x14ac:dyDescent="0.2">
      <c r="A527" s="6">
        <v>5600</v>
      </c>
      <c r="B527" s="95" t="s">
        <v>155</v>
      </c>
      <c r="C527" s="79">
        <f>C528</f>
        <v>0</v>
      </c>
      <c r="D527" s="79">
        <f>D528</f>
        <v>0</v>
      </c>
    </row>
    <row r="528" spans="1:4" x14ac:dyDescent="0.2">
      <c r="A528" s="81">
        <v>5610</v>
      </c>
      <c r="B528" s="96" t="s">
        <v>154</v>
      </c>
      <c r="C528" s="4">
        <f>C529</f>
        <v>0</v>
      </c>
      <c r="D528" s="4">
        <f>D529</f>
        <v>0</v>
      </c>
    </row>
    <row r="529" spans="1:4" x14ac:dyDescent="0.2">
      <c r="A529" s="81">
        <v>5611</v>
      </c>
      <c r="B529" s="96" t="s">
        <v>153</v>
      </c>
      <c r="C529" s="4">
        <v>0</v>
      </c>
      <c r="D529" s="4">
        <v>0</v>
      </c>
    </row>
    <row r="530" spans="1:4" x14ac:dyDescent="0.2">
      <c r="A530" s="6">
        <v>2110</v>
      </c>
      <c r="B530" s="97" t="s">
        <v>152</v>
      </c>
      <c r="C530" s="79">
        <f>SUM(C531:C535)</f>
        <v>3014587.9</v>
      </c>
      <c r="D530" s="79">
        <f>SUM(D531:D535)</f>
        <v>3338477.8099999996</v>
      </c>
    </row>
    <row r="531" spans="1:4" x14ac:dyDescent="0.2">
      <c r="A531" s="81">
        <v>2111</v>
      </c>
      <c r="B531" s="96" t="s">
        <v>151</v>
      </c>
      <c r="C531" s="4">
        <v>0</v>
      </c>
      <c r="D531" s="4">
        <v>0</v>
      </c>
    </row>
    <row r="532" spans="1:4" x14ac:dyDescent="0.2">
      <c r="A532" s="81">
        <v>2112</v>
      </c>
      <c r="B532" s="96" t="s">
        <v>150</v>
      </c>
      <c r="C532" s="4">
        <v>0</v>
      </c>
      <c r="D532" s="4">
        <v>421430.3</v>
      </c>
    </row>
    <row r="533" spans="1:4" x14ac:dyDescent="0.2">
      <c r="A533" s="81">
        <v>2112</v>
      </c>
      <c r="B533" s="96" t="s">
        <v>149</v>
      </c>
      <c r="C533" s="4">
        <v>3014587.9</v>
      </c>
      <c r="D533" s="4">
        <v>2917047.51</v>
      </c>
    </row>
    <row r="534" spans="1:4" x14ac:dyDescent="0.2">
      <c r="A534" s="81">
        <v>2115</v>
      </c>
      <c r="B534" s="96" t="s">
        <v>148</v>
      </c>
      <c r="C534" s="4">
        <v>0</v>
      </c>
      <c r="D534" s="4">
        <v>0</v>
      </c>
    </row>
    <row r="535" spans="1:4" x14ac:dyDescent="0.2">
      <c r="A535" s="81">
        <v>2114</v>
      </c>
      <c r="B535" s="96" t="s">
        <v>147</v>
      </c>
      <c r="C535" s="4">
        <v>0</v>
      </c>
      <c r="D535" s="4">
        <v>0</v>
      </c>
    </row>
    <row r="536" spans="1:4" x14ac:dyDescent="0.2">
      <c r="A536" s="81"/>
      <c r="B536" s="95" t="s">
        <v>146</v>
      </c>
      <c r="C536" s="79">
        <f>+C537</f>
        <v>30198274.189999998</v>
      </c>
      <c r="D536" s="79">
        <f>+D537</f>
        <v>0</v>
      </c>
    </row>
    <row r="537" spans="1:4" x14ac:dyDescent="0.2">
      <c r="A537" s="91">
        <v>3100</v>
      </c>
      <c r="B537" s="90" t="s">
        <v>145</v>
      </c>
      <c r="C537" s="89">
        <f>SUM(C538:C541)</f>
        <v>30198274.189999998</v>
      </c>
      <c r="D537" s="89">
        <f>SUM(D538:D541)</f>
        <v>0</v>
      </c>
    </row>
    <row r="538" spans="1:4" x14ac:dyDescent="0.2">
      <c r="A538" s="87"/>
      <c r="B538" s="86" t="s">
        <v>144</v>
      </c>
      <c r="C538" s="85">
        <v>12760</v>
      </c>
      <c r="D538" s="85">
        <v>0</v>
      </c>
    </row>
    <row r="539" spans="1:4" x14ac:dyDescent="0.2">
      <c r="A539" s="87"/>
      <c r="B539" s="86" t="s">
        <v>143</v>
      </c>
      <c r="C539" s="85">
        <v>0</v>
      </c>
      <c r="D539" s="85">
        <v>0</v>
      </c>
    </row>
    <row r="540" spans="1:4" x14ac:dyDescent="0.2">
      <c r="A540" s="87"/>
      <c r="B540" s="86" t="s">
        <v>142</v>
      </c>
      <c r="C540" s="85">
        <v>15640644</v>
      </c>
      <c r="D540" s="85">
        <v>0</v>
      </c>
    </row>
    <row r="541" spans="1:4" x14ac:dyDescent="0.2">
      <c r="A541" s="87"/>
      <c r="B541" s="86" t="s">
        <v>141</v>
      </c>
      <c r="C541" s="85">
        <v>14544870.189999999</v>
      </c>
      <c r="D541" s="85">
        <v>0</v>
      </c>
    </row>
    <row r="542" spans="1:4" x14ac:dyDescent="0.2">
      <c r="A542" s="87"/>
      <c r="B542" s="93" t="s">
        <v>140</v>
      </c>
      <c r="C542" s="92">
        <f>+C543</f>
        <v>0</v>
      </c>
      <c r="D542" s="92">
        <f>+D543</f>
        <v>0</v>
      </c>
    </row>
    <row r="543" spans="1:4" x14ac:dyDescent="0.2">
      <c r="A543" s="91">
        <v>1270</v>
      </c>
      <c r="B543" s="93" t="s">
        <v>139</v>
      </c>
      <c r="C543" s="89">
        <f>+C544</f>
        <v>0</v>
      </c>
      <c r="D543" s="89">
        <f>+D544</f>
        <v>0</v>
      </c>
    </row>
    <row r="544" spans="1:4" x14ac:dyDescent="0.2">
      <c r="A544" s="87">
        <v>1273</v>
      </c>
      <c r="B544" s="94" t="s">
        <v>138</v>
      </c>
      <c r="C544" s="85">
        <v>0</v>
      </c>
      <c r="D544" s="85">
        <v>0</v>
      </c>
    </row>
    <row r="545" spans="1:4" x14ac:dyDescent="0.2">
      <c r="A545" s="87"/>
      <c r="B545" s="93" t="s">
        <v>137</v>
      </c>
      <c r="C545" s="92">
        <f>+C546+C548</f>
        <v>6531259.75</v>
      </c>
      <c r="D545" s="92">
        <f>+D546+D548</f>
        <v>36.369999999999997</v>
      </c>
    </row>
    <row r="546" spans="1:4" x14ac:dyDescent="0.2">
      <c r="A546" s="91">
        <v>4300</v>
      </c>
      <c r="B546" s="90" t="s">
        <v>136</v>
      </c>
      <c r="C546" s="89">
        <f>+C547</f>
        <v>6531259.75</v>
      </c>
      <c r="D546" s="88">
        <f>+D547</f>
        <v>36.369999999999997</v>
      </c>
    </row>
    <row r="547" spans="1:4" x14ac:dyDescent="0.2">
      <c r="A547" s="87">
        <v>4399</v>
      </c>
      <c r="B547" s="86" t="s">
        <v>112</v>
      </c>
      <c r="C547" s="85">
        <v>6531259.75</v>
      </c>
      <c r="D547" s="85">
        <v>36.369999999999997</v>
      </c>
    </row>
    <row r="548" spans="1:4" x14ac:dyDescent="0.2">
      <c r="A548" s="6">
        <v>1120</v>
      </c>
      <c r="B548" s="84" t="s">
        <v>135</v>
      </c>
      <c r="C548" s="79">
        <f>SUM(C549:C557)</f>
        <v>0</v>
      </c>
      <c r="D548" s="79">
        <f>SUM(D549:D557)</f>
        <v>0</v>
      </c>
    </row>
    <row r="549" spans="1:4" x14ac:dyDescent="0.2">
      <c r="A549" s="81">
        <v>1124</v>
      </c>
      <c r="B549" s="82" t="s">
        <v>134</v>
      </c>
      <c r="C549" s="83">
        <v>0</v>
      </c>
      <c r="D549" s="4">
        <v>0</v>
      </c>
    </row>
    <row r="550" spans="1:4" x14ac:dyDescent="0.2">
      <c r="A550" s="81">
        <v>1124</v>
      </c>
      <c r="B550" s="82" t="s">
        <v>133</v>
      </c>
      <c r="C550" s="83">
        <v>0</v>
      </c>
      <c r="D550" s="4">
        <v>0</v>
      </c>
    </row>
    <row r="551" spans="1:4" x14ac:dyDescent="0.2">
      <c r="A551" s="81">
        <v>1124</v>
      </c>
      <c r="B551" s="82" t="s">
        <v>132</v>
      </c>
      <c r="C551" s="83">
        <v>0</v>
      </c>
      <c r="D551" s="4">
        <v>0</v>
      </c>
    </row>
    <row r="552" spans="1:4" x14ac:dyDescent="0.2">
      <c r="A552" s="81">
        <v>1124</v>
      </c>
      <c r="B552" s="82" t="s">
        <v>131</v>
      </c>
      <c r="C552" s="83">
        <v>0</v>
      </c>
      <c r="D552" s="4">
        <v>0</v>
      </c>
    </row>
    <row r="553" spans="1:4" x14ac:dyDescent="0.2">
      <c r="A553" s="81">
        <v>1124</v>
      </c>
      <c r="B553" s="82" t="s">
        <v>130</v>
      </c>
      <c r="C553" s="4">
        <v>0</v>
      </c>
      <c r="D553" s="4">
        <v>0</v>
      </c>
    </row>
    <row r="554" spans="1:4" x14ac:dyDescent="0.2">
      <c r="A554" s="81">
        <v>1124</v>
      </c>
      <c r="B554" s="82" t="s">
        <v>129</v>
      </c>
      <c r="C554" s="4">
        <v>0</v>
      </c>
      <c r="D554" s="4">
        <v>0</v>
      </c>
    </row>
    <row r="555" spans="1:4" x14ac:dyDescent="0.2">
      <c r="A555" s="81">
        <v>1122</v>
      </c>
      <c r="B555" s="82" t="s">
        <v>128</v>
      </c>
      <c r="C555" s="4">
        <v>0</v>
      </c>
      <c r="D555" s="4">
        <v>0</v>
      </c>
    </row>
    <row r="556" spans="1:4" x14ac:dyDescent="0.2">
      <c r="A556" s="81">
        <v>1122</v>
      </c>
      <c r="B556" s="82" t="s">
        <v>127</v>
      </c>
      <c r="C556" s="83">
        <v>0</v>
      </c>
      <c r="D556" s="4">
        <v>0</v>
      </c>
    </row>
    <row r="557" spans="1:4" x14ac:dyDescent="0.2">
      <c r="A557" s="81">
        <v>1122</v>
      </c>
      <c r="B557" s="82" t="s">
        <v>126</v>
      </c>
      <c r="C557" s="4">
        <v>0</v>
      </c>
      <c r="D557" s="4">
        <v>0</v>
      </c>
    </row>
    <row r="558" spans="1:4" x14ac:dyDescent="0.2">
      <c r="A558" s="81"/>
      <c r="B558" s="80" t="s">
        <v>125</v>
      </c>
      <c r="C558" s="79">
        <f>C483+C484+C536-C542-C545</f>
        <v>26402312.729999997</v>
      </c>
      <c r="D558" s="79">
        <f>D483+D484+D536-D542-D545</f>
        <v>18573506.079999998</v>
      </c>
    </row>
    <row r="561" spans="1:3" x14ac:dyDescent="0.2">
      <c r="A561" s="78" t="s">
        <v>55</v>
      </c>
      <c r="B561" s="77"/>
      <c r="C561" s="76"/>
    </row>
    <row r="562" spans="1:3" x14ac:dyDescent="0.2">
      <c r="A562" s="74" t="s">
        <v>124</v>
      </c>
      <c r="B562" s="75"/>
      <c r="C562" s="72"/>
    </row>
    <row r="563" spans="1:3" x14ac:dyDescent="0.2">
      <c r="A563" s="74" t="s">
        <v>50</v>
      </c>
      <c r="B563" s="73"/>
      <c r="C563" s="72"/>
    </row>
    <row r="564" spans="1:3" x14ac:dyDescent="0.2">
      <c r="A564" s="46" t="s">
        <v>103</v>
      </c>
      <c r="B564" s="45"/>
      <c r="C564" s="44"/>
    </row>
    <row r="565" spans="1:3" x14ac:dyDescent="0.2">
      <c r="A565" s="20" t="s">
        <v>123</v>
      </c>
      <c r="B565" s="20"/>
      <c r="C565" s="19">
        <v>282680487.85000002</v>
      </c>
    </row>
    <row r="566" spans="1:3" x14ac:dyDescent="0.2">
      <c r="A566" s="57"/>
      <c r="B566" s="41"/>
      <c r="C566" s="71"/>
    </row>
    <row r="567" spans="1:3" x14ac:dyDescent="0.2">
      <c r="A567" s="39" t="s">
        <v>122</v>
      </c>
      <c r="B567" s="39"/>
      <c r="C567" s="37">
        <f>SUM(C568:C573)</f>
        <v>-51.45</v>
      </c>
    </row>
    <row r="568" spans="1:3" x14ac:dyDescent="0.2">
      <c r="A568" s="70" t="s">
        <v>121</v>
      </c>
      <c r="B568" s="69" t="s">
        <v>120</v>
      </c>
      <c r="C568" s="61">
        <v>0</v>
      </c>
    </row>
    <row r="569" spans="1:3" x14ac:dyDescent="0.2">
      <c r="A569" s="68" t="s">
        <v>119</v>
      </c>
      <c r="B569" s="62" t="s">
        <v>118</v>
      </c>
      <c r="C569" s="61">
        <v>0</v>
      </c>
    </row>
    <row r="570" spans="1:3" x14ac:dyDescent="0.2">
      <c r="A570" s="68" t="s">
        <v>117</v>
      </c>
      <c r="B570" s="62" t="s">
        <v>116</v>
      </c>
      <c r="C570" s="61">
        <v>0</v>
      </c>
    </row>
    <row r="571" spans="1:3" x14ac:dyDescent="0.2">
      <c r="A571" s="68" t="s">
        <v>115</v>
      </c>
      <c r="B571" s="62" t="s">
        <v>114</v>
      </c>
      <c r="C571" s="61">
        <v>0</v>
      </c>
    </row>
    <row r="572" spans="1:3" x14ac:dyDescent="0.2">
      <c r="A572" s="68" t="s">
        <v>113</v>
      </c>
      <c r="B572" s="62" t="s">
        <v>112</v>
      </c>
      <c r="C572" s="61">
        <v>0</v>
      </c>
    </row>
    <row r="573" spans="1:3" x14ac:dyDescent="0.2">
      <c r="A573" s="67" t="s">
        <v>111</v>
      </c>
      <c r="B573" s="59" t="s">
        <v>110</v>
      </c>
      <c r="C573" s="61">
        <v>-51.45</v>
      </c>
    </row>
    <row r="574" spans="1:3" x14ac:dyDescent="0.2">
      <c r="A574" s="66"/>
      <c r="B574" s="65"/>
      <c r="C574" s="64"/>
    </row>
    <row r="575" spans="1:3" x14ac:dyDescent="0.2">
      <c r="A575" s="39" t="s">
        <v>109</v>
      </c>
      <c r="B575" s="41"/>
      <c r="C575" s="37">
        <f>SUM(C576:C578)</f>
        <v>30198274.190000001</v>
      </c>
    </row>
    <row r="576" spans="1:3" x14ac:dyDescent="0.2">
      <c r="A576" s="63">
        <v>3.1</v>
      </c>
      <c r="B576" s="62" t="s">
        <v>108</v>
      </c>
      <c r="C576" s="61">
        <v>0</v>
      </c>
    </row>
    <row r="577" spans="1:3" x14ac:dyDescent="0.2">
      <c r="A577" s="60">
        <v>3.2</v>
      </c>
      <c r="B577" s="62" t="s">
        <v>107</v>
      </c>
      <c r="C577" s="61">
        <v>0</v>
      </c>
    </row>
    <row r="578" spans="1:3" x14ac:dyDescent="0.2">
      <c r="A578" s="60">
        <v>3.3</v>
      </c>
      <c r="B578" s="59" t="s">
        <v>106</v>
      </c>
      <c r="C578" s="58">
        <v>30198274.190000001</v>
      </c>
    </row>
    <row r="579" spans="1:3" x14ac:dyDescent="0.2">
      <c r="A579" s="57"/>
      <c r="B579" s="56"/>
      <c r="C579" s="55"/>
    </row>
    <row r="580" spans="1:3" x14ac:dyDescent="0.2">
      <c r="A580" s="54" t="s">
        <v>105</v>
      </c>
      <c r="B580" s="54"/>
      <c r="C580" s="19">
        <f>C565+C567-C575</f>
        <v>252482162.21000004</v>
      </c>
    </row>
    <row r="581" spans="1:3" x14ac:dyDescent="0.2">
      <c r="A581" s="17"/>
      <c r="B581" s="17"/>
      <c r="C581" s="17"/>
    </row>
    <row r="582" spans="1:3" ht="22.5" x14ac:dyDescent="0.2">
      <c r="A582" s="17"/>
      <c r="B582" s="18" t="s">
        <v>0</v>
      </c>
      <c r="C582" s="17"/>
    </row>
    <row r="583" spans="1:3" x14ac:dyDescent="0.2">
      <c r="A583" s="17"/>
      <c r="B583" s="17"/>
      <c r="C583" s="17"/>
    </row>
    <row r="585" spans="1:3" x14ac:dyDescent="0.2">
      <c r="A585" s="53" t="s">
        <v>55</v>
      </c>
      <c r="B585" s="52"/>
      <c r="C585" s="51"/>
    </row>
    <row r="586" spans="1:3" x14ac:dyDescent="0.2">
      <c r="A586" s="49" t="s">
        <v>104</v>
      </c>
      <c r="B586" s="50"/>
      <c r="C586" s="47"/>
    </row>
    <row r="587" spans="1:3" x14ac:dyDescent="0.2">
      <c r="A587" s="49" t="s">
        <v>50</v>
      </c>
      <c r="B587" s="48"/>
      <c r="C587" s="47"/>
    </row>
    <row r="588" spans="1:3" x14ac:dyDescent="0.2">
      <c r="A588" s="46" t="s">
        <v>103</v>
      </c>
      <c r="B588" s="45"/>
      <c r="C588" s="44"/>
    </row>
    <row r="589" spans="1:3" x14ac:dyDescent="0.2">
      <c r="A589" s="43" t="s">
        <v>102</v>
      </c>
      <c r="B589" s="20"/>
      <c r="C589" s="42">
        <v>256792128.37</v>
      </c>
    </row>
    <row r="590" spans="1:3" x14ac:dyDescent="0.2">
      <c r="A590" s="24"/>
      <c r="B590" s="41"/>
      <c r="C590" s="40"/>
    </row>
    <row r="591" spans="1:3" x14ac:dyDescent="0.2">
      <c r="A591" s="39" t="s">
        <v>101</v>
      </c>
      <c r="B591" s="38"/>
      <c r="C591" s="37">
        <f>SUM(C592:C612)</f>
        <v>4030676.5500000003</v>
      </c>
    </row>
    <row r="592" spans="1:3" x14ac:dyDescent="0.2">
      <c r="A592" s="36">
        <v>2.1</v>
      </c>
      <c r="B592" s="26" t="s">
        <v>100</v>
      </c>
      <c r="C592" s="28">
        <v>0</v>
      </c>
    </row>
    <row r="593" spans="1:3" x14ac:dyDescent="0.2">
      <c r="A593" s="36">
        <v>2.2000000000000002</v>
      </c>
      <c r="B593" s="26" t="s">
        <v>99</v>
      </c>
      <c r="C593" s="28">
        <v>0</v>
      </c>
    </row>
    <row r="594" spans="1:3" x14ac:dyDescent="0.2">
      <c r="A594" s="27">
        <v>2.2999999999999998</v>
      </c>
      <c r="B594" s="29" t="s">
        <v>98</v>
      </c>
      <c r="C594" s="28">
        <v>705680.66</v>
      </c>
    </row>
    <row r="595" spans="1:3" x14ac:dyDescent="0.2">
      <c r="A595" s="27">
        <v>2.4</v>
      </c>
      <c r="B595" s="29" t="s">
        <v>97</v>
      </c>
      <c r="C595" s="28">
        <v>0</v>
      </c>
    </row>
    <row r="596" spans="1:3" x14ac:dyDescent="0.2">
      <c r="A596" s="27">
        <v>2.5</v>
      </c>
      <c r="B596" s="29" t="s">
        <v>96</v>
      </c>
      <c r="C596" s="28">
        <v>0</v>
      </c>
    </row>
    <row r="597" spans="1:3" x14ac:dyDescent="0.2">
      <c r="A597" s="27">
        <v>2.6</v>
      </c>
      <c r="B597" s="29" t="s">
        <v>95</v>
      </c>
      <c r="C597" s="28">
        <v>0</v>
      </c>
    </row>
    <row r="598" spans="1:3" x14ac:dyDescent="0.2">
      <c r="A598" s="27">
        <v>2.7</v>
      </c>
      <c r="B598" s="29" t="s">
        <v>94</v>
      </c>
      <c r="C598" s="28">
        <v>0</v>
      </c>
    </row>
    <row r="599" spans="1:3" x14ac:dyDescent="0.2">
      <c r="A599" s="27">
        <v>2.8</v>
      </c>
      <c r="B599" s="29" t="s">
        <v>93</v>
      </c>
      <c r="C599" s="28">
        <v>833676.19</v>
      </c>
    </row>
    <row r="600" spans="1:3" x14ac:dyDescent="0.2">
      <c r="A600" s="27">
        <v>2.9</v>
      </c>
      <c r="B600" s="29" t="s">
        <v>92</v>
      </c>
      <c r="C600" s="28">
        <v>0</v>
      </c>
    </row>
    <row r="601" spans="1:3" x14ac:dyDescent="0.2">
      <c r="A601" s="27" t="s">
        <v>91</v>
      </c>
      <c r="B601" s="29" t="s">
        <v>90</v>
      </c>
      <c r="C601" s="28">
        <v>0</v>
      </c>
    </row>
    <row r="602" spans="1:3" x14ac:dyDescent="0.2">
      <c r="A602" s="27" t="s">
        <v>89</v>
      </c>
      <c r="B602" s="29" t="s">
        <v>88</v>
      </c>
      <c r="C602" s="28">
        <v>0</v>
      </c>
    </row>
    <row r="603" spans="1:3" x14ac:dyDescent="0.2">
      <c r="A603" s="27" t="s">
        <v>87</v>
      </c>
      <c r="B603" s="29" t="s">
        <v>86</v>
      </c>
      <c r="C603" s="28">
        <v>2491319.7000000002</v>
      </c>
    </row>
    <row r="604" spans="1:3" x14ac:dyDescent="0.2">
      <c r="A604" s="27" t="s">
        <v>85</v>
      </c>
      <c r="B604" s="29" t="s">
        <v>84</v>
      </c>
      <c r="C604" s="28">
        <v>0</v>
      </c>
    </row>
    <row r="605" spans="1:3" x14ac:dyDescent="0.2">
      <c r="A605" s="27" t="s">
        <v>83</v>
      </c>
      <c r="B605" s="29" t="s">
        <v>82</v>
      </c>
      <c r="C605" s="28">
        <v>0</v>
      </c>
    </row>
    <row r="606" spans="1:3" x14ac:dyDescent="0.2">
      <c r="A606" s="27" t="s">
        <v>81</v>
      </c>
      <c r="B606" s="29" t="s">
        <v>80</v>
      </c>
      <c r="C606" s="28">
        <v>0</v>
      </c>
    </row>
    <row r="607" spans="1:3" x14ac:dyDescent="0.2">
      <c r="A607" s="27" t="s">
        <v>79</v>
      </c>
      <c r="B607" s="29" t="s">
        <v>78</v>
      </c>
      <c r="C607" s="28">
        <v>0</v>
      </c>
    </row>
    <row r="608" spans="1:3" x14ac:dyDescent="0.2">
      <c r="A608" s="27" t="s">
        <v>77</v>
      </c>
      <c r="B608" s="29" t="s">
        <v>76</v>
      </c>
      <c r="C608" s="28">
        <v>0</v>
      </c>
    </row>
    <row r="609" spans="1:3" x14ac:dyDescent="0.2">
      <c r="A609" s="27" t="s">
        <v>75</v>
      </c>
      <c r="B609" s="29" t="s">
        <v>74</v>
      </c>
      <c r="C609" s="28">
        <v>0</v>
      </c>
    </row>
    <row r="610" spans="1:3" x14ac:dyDescent="0.2">
      <c r="A610" s="27" t="s">
        <v>73</v>
      </c>
      <c r="B610" s="29" t="s">
        <v>72</v>
      </c>
      <c r="C610" s="28">
        <v>0</v>
      </c>
    </row>
    <row r="611" spans="1:3" x14ac:dyDescent="0.2">
      <c r="A611" s="27" t="s">
        <v>71</v>
      </c>
      <c r="B611" s="29" t="s">
        <v>70</v>
      </c>
      <c r="C611" s="28">
        <v>0</v>
      </c>
    </row>
    <row r="612" spans="1:3" x14ac:dyDescent="0.2">
      <c r="A612" s="27" t="s">
        <v>69</v>
      </c>
      <c r="B612" s="26" t="s">
        <v>68</v>
      </c>
      <c r="C612" s="28">
        <v>0</v>
      </c>
    </row>
    <row r="613" spans="1:3" x14ac:dyDescent="0.2">
      <c r="A613" s="35"/>
      <c r="B613" s="34"/>
      <c r="C613" s="33"/>
    </row>
    <row r="614" spans="1:3" x14ac:dyDescent="0.2">
      <c r="A614" s="32" t="s">
        <v>67</v>
      </c>
      <c r="B614" s="31"/>
      <c r="C614" s="30">
        <f>SUM(C615:C619)</f>
        <v>4534102.0599999996</v>
      </c>
    </row>
    <row r="615" spans="1:3" x14ac:dyDescent="0.2">
      <c r="A615" s="27" t="s">
        <v>66</v>
      </c>
      <c r="B615" s="29" t="s">
        <v>65</v>
      </c>
      <c r="C615" s="28">
        <v>4534101.75</v>
      </c>
    </row>
    <row r="616" spans="1:3" x14ac:dyDescent="0.2">
      <c r="A616" s="27" t="s">
        <v>64</v>
      </c>
      <c r="B616" s="29" t="s">
        <v>63</v>
      </c>
      <c r="C616" s="28">
        <v>0</v>
      </c>
    </row>
    <row r="617" spans="1:3" x14ac:dyDescent="0.2">
      <c r="A617" s="27" t="s">
        <v>62</v>
      </c>
      <c r="B617" s="29" t="s">
        <v>61</v>
      </c>
      <c r="C617" s="28">
        <v>0</v>
      </c>
    </row>
    <row r="618" spans="1:3" x14ac:dyDescent="0.2">
      <c r="A618" s="27" t="s">
        <v>60</v>
      </c>
      <c r="B618" s="29" t="s">
        <v>59</v>
      </c>
      <c r="C618" s="28">
        <v>0.31</v>
      </c>
    </row>
    <row r="619" spans="1:3" x14ac:dyDescent="0.2">
      <c r="A619" s="27" t="s">
        <v>58</v>
      </c>
      <c r="B619" s="26" t="s">
        <v>57</v>
      </c>
      <c r="C619" s="25">
        <v>0</v>
      </c>
    </row>
    <row r="620" spans="1:3" x14ac:dyDescent="0.2">
      <c r="A620" s="24"/>
      <c r="B620" s="23"/>
      <c r="C620" s="22"/>
    </row>
    <row r="621" spans="1:3" x14ac:dyDescent="0.2">
      <c r="A621" s="21" t="s">
        <v>56</v>
      </c>
      <c r="B621" s="20"/>
      <c r="C621" s="19">
        <f>C589-C591+C614</f>
        <v>257295553.88</v>
      </c>
    </row>
    <row r="622" spans="1:3" x14ac:dyDescent="0.2">
      <c r="A622" s="17"/>
      <c r="B622" s="17"/>
      <c r="C622" s="17"/>
    </row>
    <row r="623" spans="1:3" ht="22.5" x14ac:dyDescent="0.2">
      <c r="A623" s="17"/>
      <c r="B623" s="18" t="s">
        <v>0</v>
      </c>
      <c r="C623" s="17"/>
    </row>
    <row r="624" spans="1:3" x14ac:dyDescent="0.2">
      <c r="A624" s="17"/>
      <c r="B624" s="17"/>
      <c r="C624" s="17"/>
    </row>
    <row r="626" spans="1:8" x14ac:dyDescent="0.2">
      <c r="A626" s="16" t="s">
        <v>55</v>
      </c>
      <c r="B626" s="16"/>
      <c r="C626" s="16"/>
      <c r="D626" s="16"/>
      <c r="E626" s="15"/>
      <c r="F626" s="12" t="s">
        <v>54</v>
      </c>
      <c r="G626" s="11">
        <v>2023</v>
      </c>
      <c r="H626" s="2"/>
    </row>
    <row r="627" spans="1:8" x14ac:dyDescent="0.2">
      <c r="A627" s="16" t="s">
        <v>53</v>
      </c>
      <c r="B627" s="16"/>
      <c r="C627" s="16"/>
      <c r="D627" s="16"/>
      <c r="E627" s="15"/>
      <c r="F627" s="12" t="s">
        <v>52</v>
      </c>
      <c r="G627" s="11" t="s">
        <v>51</v>
      </c>
      <c r="H627" s="2"/>
    </row>
    <row r="628" spans="1:8" x14ac:dyDescent="0.2">
      <c r="A628" s="14" t="s">
        <v>50</v>
      </c>
      <c r="B628" s="14"/>
      <c r="C628" s="14"/>
      <c r="D628" s="14"/>
      <c r="E628" s="13"/>
      <c r="F628" s="12" t="s">
        <v>49</v>
      </c>
      <c r="G628" s="11">
        <v>4</v>
      </c>
      <c r="H628" s="2"/>
    </row>
    <row r="629" spans="1:8" x14ac:dyDescent="0.2">
      <c r="A629" s="10" t="s">
        <v>48</v>
      </c>
      <c r="B629" s="9"/>
      <c r="C629" s="9"/>
      <c r="D629" s="9"/>
      <c r="E629" s="9"/>
      <c r="F629" s="9"/>
      <c r="G629" s="9"/>
      <c r="H629" s="8"/>
    </row>
    <row r="630" spans="1:8" x14ac:dyDescent="0.2">
      <c r="A630" s="2"/>
      <c r="B630" s="2"/>
      <c r="C630" s="2"/>
      <c r="D630" s="2"/>
      <c r="E630" s="2"/>
      <c r="F630" s="2"/>
      <c r="G630" s="2"/>
      <c r="H630" s="2"/>
    </row>
    <row r="631" spans="1:8" x14ac:dyDescent="0.2">
      <c r="A631" s="2"/>
      <c r="B631" s="2"/>
      <c r="C631" s="2"/>
      <c r="D631" s="2"/>
      <c r="E631" s="2"/>
      <c r="F631" s="2"/>
      <c r="G631" s="2"/>
      <c r="H631" s="2"/>
    </row>
    <row r="632" spans="1:8" x14ac:dyDescent="0.2">
      <c r="A632" s="7" t="s">
        <v>47</v>
      </c>
      <c r="B632" s="7" t="s">
        <v>46</v>
      </c>
      <c r="C632" s="7" t="s">
        <v>45</v>
      </c>
      <c r="D632" s="7" t="s">
        <v>44</v>
      </c>
      <c r="E632" s="7" t="s">
        <v>43</v>
      </c>
      <c r="F632" s="7" t="s">
        <v>42</v>
      </c>
      <c r="G632" s="7" t="s">
        <v>39</v>
      </c>
      <c r="H632" s="7" t="s">
        <v>41</v>
      </c>
    </row>
    <row r="633" spans="1:8" x14ac:dyDescent="0.2">
      <c r="A633" s="6">
        <v>7000</v>
      </c>
      <c r="B633" s="5" t="s">
        <v>40</v>
      </c>
      <c r="C633" s="5"/>
      <c r="D633" s="5"/>
      <c r="E633" s="5"/>
      <c r="F633" s="5"/>
      <c r="G633" s="5"/>
      <c r="H633" s="5"/>
    </row>
    <row r="634" spans="1:8" x14ac:dyDescent="0.2">
      <c r="A634" s="2">
        <v>7110</v>
      </c>
      <c r="B634" s="2" t="s">
        <v>39</v>
      </c>
      <c r="C634" s="4">
        <v>0</v>
      </c>
      <c r="D634" s="4">
        <v>0</v>
      </c>
      <c r="E634" s="4">
        <v>0</v>
      </c>
      <c r="F634" s="4">
        <f>C634+D634+E634</f>
        <v>0</v>
      </c>
      <c r="G634" s="2"/>
      <c r="H634" s="2"/>
    </row>
    <row r="635" spans="1:8" x14ac:dyDescent="0.2">
      <c r="A635" s="2">
        <v>7120</v>
      </c>
      <c r="B635" s="2" t="s">
        <v>38</v>
      </c>
      <c r="C635" s="4">
        <v>0</v>
      </c>
      <c r="D635" s="4">
        <v>0</v>
      </c>
      <c r="E635" s="4">
        <v>0</v>
      </c>
      <c r="F635" s="4">
        <f>C635+D635+E635</f>
        <v>0</v>
      </c>
      <c r="G635" s="2"/>
      <c r="H635" s="2"/>
    </row>
    <row r="636" spans="1:8" x14ac:dyDescent="0.2">
      <c r="A636" s="2">
        <v>7130</v>
      </c>
      <c r="B636" s="2" t="s">
        <v>37</v>
      </c>
      <c r="C636" s="4">
        <v>0</v>
      </c>
      <c r="D636" s="4">
        <v>0</v>
      </c>
      <c r="E636" s="4">
        <v>0</v>
      </c>
      <c r="F636" s="4">
        <f>C636+D636+E636</f>
        <v>0</v>
      </c>
      <c r="G636" s="2"/>
      <c r="H636" s="2"/>
    </row>
    <row r="637" spans="1:8" x14ac:dyDescent="0.2">
      <c r="A637" s="2">
        <v>7140</v>
      </c>
      <c r="B637" s="2" t="s">
        <v>36</v>
      </c>
      <c r="C637" s="4">
        <v>0</v>
      </c>
      <c r="D637" s="4">
        <v>0</v>
      </c>
      <c r="E637" s="4">
        <v>0</v>
      </c>
      <c r="F637" s="4">
        <f>C637+D637+E637</f>
        <v>0</v>
      </c>
      <c r="G637" s="2"/>
      <c r="H637" s="2"/>
    </row>
    <row r="638" spans="1:8" x14ac:dyDescent="0.2">
      <c r="A638" s="2">
        <v>7150</v>
      </c>
      <c r="B638" s="2" t="s">
        <v>35</v>
      </c>
      <c r="C638" s="4">
        <v>0</v>
      </c>
      <c r="D638" s="4">
        <v>0</v>
      </c>
      <c r="E638" s="4">
        <v>0</v>
      </c>
      <c r="F638" s="4">
        <f>C638+D638+E638</f>
        <v>0</v>
      </c>
      <c r="G638" s="2"/>
      <c r="H638" s="2"/>
    </row>
    <row r="639" spans="1:8" x14ac:dyDescent="0.2">
      <c r="A639" s="2">
        <v>7160</v>
      </c>
      <c r="B639" s="2" t="s">
        <v>34</v>
      </c>
      <c r="C639" s="4">
        <v>0</v>
      </c>
      <c r="D639" s="4">
        <v>0</v>
      </c>
      <c r="E639" s="4">
        <v>0</v>
      </c>
      <c r="F639" s="4">
        <f>C639+D639+E639</f>
        <v>0</v>
      </c>
      <c r="G639" s="2"/>
      <c r="H639" s="2"/>
    </row>
    <row r="640" spans="1:8" x14ac:dyDescent="0.2">
      <c r="A640" s="2">
        <v>7210</v>
      </c>
      <c r="B640" s="2" t="s">
        <v>33</v>
      </c>
      <c r="C640" s="4">
        <v>0</v>
      </c>
      <c r="D640" s="4">
        <v>0</v>
      </c>
      <c r="E640" s="4">
        <v>0</v>
      </c>
      <c r="F640" s="4">
        <f>C640+D640+E640</f>
        <v>0</v>
      </c>
      <c r="G640" s="2"/>
      <c r="H640" s="2"/>
    </row>
    <row r="641" spans="1:8" x14ac:dyDescent="0.2">
      <c r="A641" s="2">
        <v>7220</v>
      </c>
      <c r="B641" s="2" t="s">
        <v>32</v>
      </c>
      <c r="C641" s="4">
        <v>0</v>
      </c>
      <c r="D641" s="4">
        <v>0</v>
      </c>
      <c r="E641" s="4">
        <v>0</v>
      </c>
      <c r="F641" s="4">
        <f>C641+D641+E641</f>
        <v>0</v>
      </c>
      <c r="G641" s="2"/>
      <c r="H641" s="2"/>
    </row>
    <row r="642" spans="1:8" x14ac:dyDescent="0.2">
      <c r="A642" s="2">
        <v>7230</v>
      </c>
      <c r="B642" s="2" t="s">
        <v>31</v>
      </c>
      <c r="C642" s="4">
        <v>0</v>
      </c>
      <c r="D642" s="4">
        <v>0</v>
      </c>
      <c r="E642" s="4">
        <v>0</v>
      </c>
      <c r="F642" s="4">
        <f>C642+D642+E642</f>
        <v>0</v>
      </c>
      <c r="G642" s="2"/>
      <c r="H642" s="2"/>
    </row>
    <row r="643" spans="1:8" x14ac:dyDescent="0.2">
      <c r="A643" s="2">
        <v>7240</v>
      </c>
      <c r="B643" s="2" t="s">
        <v>30</v>
      </c>
      <c r="C643" s="4">
        <v>0</v>
      </c>
      <c r="D643" s="4">
        <v>0</v>
      </c>
      <c r="E643" s="4">
        <v>0</v>
      </c>
      <c r="F643" s="4">
        <f>C643+D643+E643</f>
        <v>0</v>
      </c>
      <c r="G643" s="2"/>
      <c r="H643" s="2"/>
    </row>
    <row r="644" spans="1:8" x14ac:dyDescent="0.2">
      <c r="A644" s="2">
        <v>7250</v>
      </c>
      <c r="B644" s="2" t="s">
        <v>29</v>
      </c>
      <c r="C644" s="4">
        <v>0</v>
      </c>
      <c r="D644" s="4">
        <v>0</v>
      </c>
      <c r="E644" s="4">
        <v>0</v>
      </c>
      <c r="F644" s="4">
        <f>C644+D644+E644</f>
        <v>0</v>
      </c>
      <c r="G644" s="2"/>
      <c r="H644" s="2"/>
    </row>
    <row r="645" spans="1:8" x14ac:dyDescent="0.2">
      <c r="A645" s="2">
        <v>7260</v>
      </c>
      <c r="B645" s="2" t="s">
        <v>28</v>
      </c>
      <c r="C645" s="4">
        <v>0</v>
      </c>
      <c r="D645" s="4">
        <v>0</v>
      </c>
      <c r="E645" s="4">
        <v>0</v>
      </c>
      <c r="F645" s="4">
        <f>C645+D645+E645</f>
        <v>0</v>
      </c>
      <c r="G645" s="2"/>
      <c r="H645" s="2"/>
    </row>
    <row r="646" spans="1:8" x14ac:dyDescent="0.2">
      <c r="A646" s="2">
        <v>7310</v>
      </c>
      <c r="B646" s="2" t="s">
        <v>27</v>
      </c>
      <c r="C646" s="4">
        <v>0</v>
      </c>
      <c r="D646" s="4">
        <v>0</v>
      </c>
      <c r="E646" s="4">
        <v>0</v>
      </c>
      <c r="F646" s="4">
        <f>C646+D646+E646</f>
        <v>0</v>
      </c>
      <c r="G646" s="2"/>
      <c r="H646" s="2"/>
    </row>
    <row r="647" spans="1:8" x14ac:dyDescent="0.2">
      <c r="A647" s="2">
        <v>7320</v>
      </c>
      <c r="B647" s="2" t="s">
        <v>26</v>
      </c>
      <c r="C647" s="4">
        <v>0</v>
      </c>
      <c r="D647" s="4">
        <v>0</v>
      </c>
      <c r="E647" s="4">
        <v>0</v>
      </c>
      <c r="F647" s="4">
        <f>C647+D647+E647</f>
        <v>0</v>
      </c>
      <c r="G647" s="2"/>
      <c r="H647" s="2"/>
    </row>
    <row r="648" spans="1:8" x14ac:dyDescent="0.2">
      <c r="A648" s="2">
        <v>7330</v>
      </c>
      <c r="B648" s="2" t="s">
        <v>25</v>
      </c>
      <c r="C648" s="4">
        <v>0</v>
      </c>
      <c r="D648" s="4">
        <v>0</v>
      </c>
      <c r="E648" s="4">
        <v>0</v>
      </c>
      <c r="F648" s="4">
        <f>C648+D648+E648</f>
        <v>0</v>
      </c>
      <c r="G648" s="2"/>
      <c r="H648" s="2"/>
    </row>
    <row r="649" spans="1:8" x14ac:dyDescent="0.2">
      <c r="A649" s="2">
        <v>7340</v>
      </c>
      <c r="B649" s="2" t="s">
        <v>24</v>
      </c>
      <c r="C649" s="4">
        <v>0</v>
      </c>
      <c r="D649" s="4">
        <v>0</v>
      </c>
      <c r="E649" s="4">
        <v>0</v>
      </c>
      <c r="F649" s="4">
        <f>C649+D649+E649</f>
        <v>0</v>
      </c>
      <c r="G649" s="2"/>
      <c r="H649" s="2"/>
    </row>
    <row r="650" spans="1:8" x14ac:dyDescent="0.2">
      <c r="A650" s="2">
        <v>7350</v>
      </c>
      <c r="B650" s="2" t="s">
        <v>23</v>
      </c>
      <c r="C650" s="4">
        <v>0</v>
      </c>
      <c r="D650" s="4">
        <v>0</v>
      </c>
      <c r="E650" s="4">
        <v>0</v>
      </c>
      <c r="F650" s="4">
        <f>C650+D650+E650</f>
        <v>0</v>
      </c>
      <c r="G650" s="2"/>
      <c r="H650" s="2"/>
    </row>
    <row r="651" spans="1:8" x14ac:dyDescent="0.2">
      <c r="A651" s="2">
        <v>7360</v>
      </c>
      <c r="B651" s="2" t="s">
        <v>22</v>
      </c>
      <c r="C651" s="4">
        <v>0</v>
      </c>
      <c r="D651" s="4">
        <v>0</v>
      </c>
      <c r="E651" s="4">
        <v>0</v>
      </c>
      <c r="F651" s="4">
        <f>C651+D651+E651</f>
        <v>0</v>
      </c>
      <c r="G651" s="2"/>
      <c r="H651" s="2"/>
    </row>
    <row r="652" spans="1:8" x14ac:dyDescent="0.2">
      <c r="A652" s="2">
        <v>7410</v>
      </c>
      <c r="B652" s="2" t="s">
        <v>21</v>
      </c>
      <c r="C652" s="4">
        <v>0</v>
      </c>
      <c r="D652" s="4">
        <v>0</v>
      </c>
      <c r="E652" s="4">
        <v>0</v>
      </c>
      <c r="F652" s="4">
        <f>C652+D652+E652</f>
        <v>0</v>
      </c>
      <c r="G652" s="2"/>
      <c r="H652" s="2"/>
    </row>
    <row r="653" spans="1:8" x14ac:dyDescent="0.2">
      <c r="A653" s="2">
        <v>7420</v>
      </c>
      <c r="B653" s="2" t="s">
        <v>20</v>
      </c>
      <c r="C653" s="4">
        <v>0</v>
      </c>
      <c r="D653" s="4">
        <v>0</v>
      </c>
      <c r="E653" s="4">
        <v>0</v>
      </c>
      <c r="F653" s="4">
        <f>C653+D653+E653</f>
        <v>0</v>
      </c>
      <c r="G653" s="2"/>
      <c r="H653" s="2"/>
    </row>
    <row r="654" spans="1:8" x14ac:dyDescent="0.2">
      <c r="A654" s="2">
        <v>7510</v>
      </c>
      <c r="B654" s="2" t="s">
        <v>19</v>
      </c>
      <c r="C654" s="4">
        <v>0</v>
      </c>
      <c r="D654" s="4">
        <v>0</v>
      </c>
      <c r="E654" s="4">
        <v>0</v>
      </c>
      <c r="F654" s="4">
        <f>C654+D654+E654</f>
        <v>0</v>
      </c>
      <c r="G654" s="2"/>
      <c r="H654" s="2"/>
    </row>
    <row r="655" spans="1:8" x14ac:dyDescent="0.2">
      <c r="A655" s="2">
        <v>7520</v>
      </c>
      <c r="B655" s="2" t="s">
        <v>18</v>
      </c>
      <c r="C655" s="4">
        <v>0</v>
      </c>
      <c r="D655" s="4">
        <v>0</v>
      </c>
      <c r="E655" s="4">
        <v>0</v>
      </c>
      <c r="F655" s="4">
        <f>C655+D655+E655</f>
        <v>0</v>
      </c>
      <c r="G655" s="2"/>
      <c r="H655" s="2"/>
    </row>
    <row r="656" spans="1:8" x14ac:dyDescent="0.2">
      <c r="A656" s="2">
        <v>7610</v>
      </c>
      <c r="B656" s="2" t="s">
        <v>17</v>
      </c>
      <c r="C656" s="4">
        <v>0</v>
      </c>
      <c r="D656" s="4">
        <v>0</v>
      </c>
      <c r="E656" s="4">
        <v>0</v>
      </c>
      <c r="F656" s="4">
        <f>C656+D656+E656</f>
        <v>0</v>
      </c>
      <c r="G656" s="2"/>
      <c r="H656" s="2"/>
    </row>
    <row r="657" spans="1:8" x14ac:dyDescent="0.2">
      <c r="A657" s="2">
        <v>7620</v>
      </c>
      <c r="B657" s="2" t="s">
        <v>16</v>
      </c>
      <c r="C657" s="4">
        <v>0</v>
      </c>
      <c r="D657" s="4">
        <v>0</v>
      </c>
      <c r="E657" s="4">
        <v>0</v>
      </c>
      <c r="F657" s="4">
        <f>C657+D657+E657</f>
        <v>0</v>
      </c>
      <c r="G657" s="2"/>
      <c r="H657" s="2"/>
    </row>
    <row r="658" spans="1:8" x14ac:dyDescent="0.2">
      <c r="A658" s="2">
        <v>7630</v>
      </c>
      <c r="B658" s="2" t="s">
        <v>15</v>
      </c>
      <c r="C658" s="4">
        <v>0</v>
      </c>
      <c r="D658" s="4">
        <v>0</v>
      </c>
      <c r="E658" s="4">
        <v>0</v>
      </c>
      <c r="F658" s="4">
        <f>C658+D658+E658</f>
        <v>0</v>
      </c>
      <c r="G658" s="2"/>
      <c r="H658" s="2"/>
    </row>
    <row r="659" spans="1:8" x14ac:dyDescent="0.2">
      <c r="A659" s="2">
        <v>7640</v>
      </c>
      <c r="B659" s="2" t="s">
        <v>14</v>
      </c>
      <c r="C659" s="4">
        <v>0</v>
      </c>
      <c r="D659" s="4">
        <v>0</v>
      </c>
      <c r="E659" s="4">
        <v>0</v>
      </c>
      <c r="F659" s="4">
        <f>C659+D659+E659</f>
        <v>0</v>
      </c>
      <c r="G659" s="2"/>
      <c r="H659" s="2"/>
    </row>
    <row r="660" spans="1:8" x14ac:dyDescent="0.2">
      <c r="A660" s="6">
        <v>8000</v>
      </c>
      <c r="B660" s="5" t="s">
        <v>13</v>
      </c>
      <c r="C660" s="5"/>
      <c r="D660" s="5"/>
      <c r="E660" s="5"/>
      <c r="F660" s="5"/>
      <c r="G660" s="5"/>
      <c r="H660" s="5"/>
    </row>
    <row r="661" spans="1:8" x14ac:dyDescent="0.2">
      <c r="A661" s="2">
        <v>8110</v>
      </c>
      <c r="B661" s="2" t="s">
        <v>12</v>
      </c>
      <c r="C661" s="4">
        <v>0</v>
      </c>
      <c r="D661" s="4">
        <v>336348427.42000002</v>
      </c>
      <c r="E661" s="4">
        <v>-336348427.42000002</v>
      </c>
      <c r="F661" s="4">
        <f>C661+D661+E661</f>
        <v>0</v>
      </c>
      <c r="G661" s="2"/>
      <c r="H661" s="2"/>
    </row>
    <row r="662" spans="1:8" x14ac:dyDescent="0.2">
      <c r="A662" s="2">
        <v>8120</v>
      </c>
      <c r="B662" s="2" t="s">
        <v>11</v>
      </c>
      <c r="C662" s="4">
        <v>0</v>
      </c>
      <c r="D662" s="4">
        <v>435822331.58999997</v>
      </c>
      <c r="E662" s="4">
        <v>-435822331.58999997</v>
      </c>
      <c r="F662" s="4">
        <f>C662+D662+E662</f>
        <v>0</v>
      </c>
      <c r="G662" s="2"/>
      <c r="H662" s="2"/>
    </row>
    <row r="663" spans="1:8" x14ac:dyDescent="0.2">
      <c r="A663" s="2">
        <v>8130</v>
      </c>
      <c r="B663" s="2" t="s">
        <v>10</v>
      </c>
      <c r="C663" s="4">
        <v>0</v>
      </c>
      <c r="D663" s="4">
        <v>145577071.19</v>
      </c>
      <c r="E663" s="4">
        <v>-145577071.19</v>
      </c>
      <c r="F663" s="4">
        <f>C663+D663+E663</f>
        <v>0</v>
      </c>
      <c r="G663" s="2"/>
      <c r="H663" s="2"/>
    </row>
    <row r="664" spans="1:8" x14ac:dyDescent="0.2">
      <c r="A664" s="2">
        <v>8140</v>
      </c>
      <c r="B664" s="2" t="s">
        <v>9</v>
      </c>
      <c r="C664" s="4">
        <v>0</v>
      </c>
      <c r="D664" s="4">
        <v>142769376.21000001</v>
      </c>
      <c r="E664" s="4">
        <v>-142769376.21000001</v>
      </c>
      <c r="F664" s="4">
        <f>C664+D664+E664</f>
        <v>0</v>
      </c>
      <c r="G664" s="2"/>
      <c r="H664" s="2"/>
    </row>
    <row r="665" spans="1:8" x14ac:dyDescent="0.2">
      <c r="A665" s="2">
        <v>8150</v>
      </c>
      <c r="B665" s="2" t="s">
        <v>8</v>
      </c>
      <c r="C665" s="4">
        <v>0</v>
      </c>
      <c r="D665" s="4">
        <v>437161160.94999999</v>
      </c>
      <c r="E665" s="4">
        <v>-437161160.94999999</v>
      </c>
      <c r="F665" s="4">
        <f>C665+D665+E665</f>
        <v>0</v>
      </c>
      <c r="G665" s="2"/>
      <c r="H665" s="2"/>
    </row>
    <row r="666" spans="1:8" x14ac:dyDescent="0.2">
      <c r="A666" s="2">
        <v>8210</v>
      </c>
      <c r="B666" s="2" t="s">
        <v>7</v>
      </c>
      <c r="C666" s="4">
        <v>0</v>
      </c>
      <c r="D666" s="4">
        <v>418761962.38999999</v>
      </c>
      <c r="E666" s="4">
        <v>-418761962.38999999</v>
      </c>
      <c r="F666" s="4">
        <f>C666+D666+E666</f>
        <v>0</v>
      </c>
      <c r="G666" s="2"/>
      <c r="H666" s="2"/>
    </row>
    <row r="667" spans="1:8" x14ac:dyDescent="0.2">
      <c r="A667" s="2">
        <v>8220</v>
      </c>
      <c r="B667" s="2" t="s">
        <v>6</v>
      </c>
      <c r="C667" s="4">
        <v>0</v>
      </c>
      <c r="D667" s="4">
        <v>722998673.52999997</v>
      </c>
      <c r="E667" s="4">
        <v>-722998673.52999997</v>
      </c>
      <c r="F667" s="4">
        <f>C667+D667+E667</f>
        <v>0</v>
      </c>
      <c r="G667" s="2"/>
      <c r="H667" s="2"/>
    </row>
    <row r="668" spans="1:8" x14ac:dyDescent="0.2">
      <c r="A668" s="2">
        <v>8230</v>
      </c>
      <c r="B668" s="2" t="s">
        <v>5</v>
      </c>
      <c r="C668" s="4">
        <v>0</v>
      </c>
      <c r="D668" s="4">
        <v>310815523.87</v>
      </c>
      <c r="E668" s="4">
        <v>-310815523.87</v>
      </c>
      <c r="F668" s="4">
        <f>C668+D668+E668</f>
        <v>0</v>
      </c>
      <c r="G668" s="2"/>
      <c r="H668" s="2"/>
    </row>
    <row r="669" spans="1:8" x14ac:dyDescent="0.2">
      <c r="A669" s="2">
        <v>8240</v>
      </c>
      <c r="B669" s="2" t="s">
        <v>4</v>
      </c>
      <c r="C669" s="4">
        <v>0</v>
      </c>
      <c r="D669" s="4">
        <v>276599446.27999997</v>
      </c>
      <c r="E669" s="4">
        <v>-276599446.27999997</v>
      </c>
      <c r="F669" s="4">
        <f>C669+D669+E669</f>
        <v>0</v>
      </c>
      <c r="G669" s="2"/>
      <c r="H669" s="2"/>
    </row>
    <row r="670" spans="1:8" x14ac:dyDescent="0.2">
      <c r="A670" s="2">
        <v>8250</v>
      </c>
      <c r="B670" s="2" t="s">
        <v>3</v>
      </c>
      <c r="C670" s="4">
        <v>0</v>
      </c>
      <c r="D670" s="4">
        <v>332673594.47000003</v>
      </c>
      <c r="E670" s="4">
        <v>-332673594.47000003</v>
      </c>
      <c r="F670" s="4">
        <f>C670+D670+E670</f>
        <v>0</v>
      </c>
      <c r="G670" s="2"/>
      <c r="H670" s="2"/>
    </row>
    <row r="671" spans="1:8" x14ac:dyDescent="0.2">
      <c r="A671" s="2">
        <v>8260</v>
      </c>
      <c r="B671" s="2" t="s">
        <v>2</v>
      </c>
      <c r="C671" s="4">
        <v>0</v>
      </c>
      <c r="D671" s="4">
        <v>81880875.049999997</v>
      </c>
      <c r="E671" s="4">
        <v>-81880875.049999997</v>
      </c>
      <c r="F671" s="4">
        <f>C671+D671+E671</f>
        <v>0</v>
      </c>
      <c r="G671" s="2"/>
      <c r="H671" s="2"/>
    </row>
    <row r="672" spans="1:8" x14ac:dyDescent="0.2">
      <c r="A672" s="2">
        <v>8270</v>
      </c>
      <c r="B672" s="2" t="s">
        <v>1</v>
      </c>
      <c r="C672" s="4">
        <v>0</v>
      </c>
      <c r="D672" s="4">
        <v>330239144.25999999</v>
      </c>
      <c r="E672" s="4">
        <v>-330239144.25999999</v>
      </c>
      <c r="F672" s="4">
        <f>C672+D672+E672</f>
        <v>0</v>
      </c>
      <c r="G672" s="2"/>
      <c r="H672" s="2"/>
    </row>
    <row r="673" spans="1:8" x14ac:dyDescent="0.2">
      <c r="A673" s="2"/>
      <c r="B673" s="2"/>
      <c r="C673" s="2"/>
      <c r="D673" s="2"/>
      <c r="E673" s="2"/>
      <c r="F673" s="2"/>
      <c r="G673" s="2"/>
      <c r="H673" s="2"/>
    </row>
    <row r="674" spans="1:8" x14ac:dyDescent="0.2">
      <c r="A674" s="2"/>
      <c r="B674" s="3" t="s">
        <v>0</v>
      </c>
      <c r="C674" s="2"/>
      <c r="D674" s="2"/>
      <c r="E674" s="2"/>
      <c r="F674" s="2"/>
      <c r="G674" s="2"/>
      <c r="H674" s="2"/>
    </row>
    <row r="675" spans="1:8" x14ac:dyDescent="0.2">
      <c r="A675" s="2"/>
      <c r="B675" s="2"/>
      <c r="C675" s="2"/>
      <c r="D675" s="2"/>
      <c r="E675" s="2"/>
      <c r="F675" s="2"/>
      <c r="G675" s="2"/>
      <c r="H675" s="2"/>
    </row>
  </sheetData>
  <sheetProtection formatCells="0" formatColumns="0" formatRows="0" insertColumns="0" insertRows="0" insertHyperlinks="0" deleteColumns="0" deleteRows="0" sort="0" autoFilter="0" pivotTables="0"/>
  <mergeCells count="26">
    <mergeCell ref="A156:C156"/>
    <mergeCell ref="A157:C157"/>
    <mergeCell ref="A375:C375"/>
    <mergeCell ref="A376:C376"/>
    <mergeCell ref="A377:C377"/>
    <mergeCell ref="A1:F1"/>
    <mergeCell ref="A2:F2"/>
    <mergeCell ref="A3:F3"/>
    <mergeCell ref="A155:C155"/>
    <mergeCell ref="A437:B437"/>
    <mergeCell ref="A438:B438"/>
    <mergeCell ref="A439:B439"/>
    <mergeCell ref="A561:C561"/>
    <mergeCell ref="A562:C562"/>
    <mergeCell ref="A406:C406"/>
    <mergeCell ref="A407:C407"/>
    <mergeCell ref="A408:C408"/>
    <mergeCell ref="A588:C588"/>
    <mergeCell ref="A626:D626"/>
    <mergeCell ref="A627:D627"/>
    <mergeCell ref="A628:D628"/>
    <mergeCell ref="A563:C563"/>
    <mergeCell ref="A564:C564"/>
    <mergeCell ref="A585:C585"/>
    <mergeCell ref="A586:C586"/>
    <mergeCell ref="A587:C587"/>
  </mergeCells>
  <dataValidations count="3">
    <dataValidation allowBlank="1" showInputMessage="1" showErrorMessage="1" prompt="Importe final del periodo que corresponde la información financiera trimestral que se presenta." sqref="C455 C443 D497:D498 D488:D495 C482"/>
    <dataValidation allowBlank="1" showInputMessage="1" showErrorMessage="1" prompt="Saldo al 31 de diciembre del año anterior que se presenta" sqref="D443 D482"/>
    <dataValidation allowBlank="1" showInputMessage="1" showErrorMessage="1" prompt="Importe del trimestre anterior" sqref="D496 D487 C484:D484 C487:C498"/>
  </dataValidations>
  <pageMargins left="0.70866141732283472" right="0.70866141732283472" top="0.74803149606299213" bottom="0.74803149606299213" header="0.31496062992125984" footer="0.31496062992125984"/>
  <pageSetup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2024-02-23T19:00:21Z</cp:lastPrinted>
  <dcterms:created xsi:type="dcterms:W3CDTF">2024-02-23T19:00:13Z</dcterms:created>
  <dcterms:modified xsi:type="dcterms:W3CDTF">2024-02-23T19:04:14Z</dcterms:modified>
</cp:coreProperties>
</file>