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H33" i="1" s="1"/>
  <c r="H32" i="1"/>
  <c r="H31" i="1"/>
  <c r="H30" i="1"/>
  <c r="H29" i="1"/>
  <c r="H28" i="1"/>
  <c r="D27" i="1"/>
  <c r="G27" i="1" s="1"/>
  <c r="H27" i="1" s="1"/>
  <c r="D26" i="1"/>
  <c r="G26" i="1" s="1"/>
  <c r="H26" i="1" s="1"/>
  <c r="F24" i="1"/>
  <c r="E24" i="1"/>
  <c r="K22" i="1"/>
  <c r="G22" i="1"/>
  <c r="H22" i="1" s="1"/>
  <c r="D21" i="1"/>
  <c r="G21" i="1" s="1"/>
  <c r="K20" i="1"/>
  <c r="K19" i="1"/>
  <c r="G18" i="1"/>
  <c r="K18" i="1" s="1"/>
  <c r="K17" i="1"/>
  <c r="G17" i="1"/>
  <c r="H17" i="1" s="1"/>
  <c r="K16" i="1"/>
  <c r="H16" i="1"/>
  <c r="G16" i="1"/>
  <c r="G13" i="1"/>
  <c r="G12" i="1"/>
  <c r="H12" i="1" s="1"/>
  <c r="K21" i="1" l="1"/>
  <c r="H21" i="1"/>
  <c r="K34" i="1"/>
  <c r="H34" i="1"/>
  <c r="D24" i="1"/>
  <c r="G24" i="1" s="1"/>
  <c r="H24" i="1" s="1"/>
  <c r="H18" i="1"/>
</calcChain>
</file>

<file path=xl/sharedStrings.xml><?xml version="1.0" encoding="utf-8"?>
<sst xmlns="http://schemas.openxmlformats.org/spreadsheetml/2006/main" count="39" uniqueCount="38">
  <si>
    <t>ESTADO ANALÍTICO DEL ACTIVO</t>
  </si>
  <si>
    <t>Al 31 de Marzo del 2018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</si>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</sst>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tados%20financieros%202018\Estados%20Fros%20y%20Pptales%202018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6">
          <cell r="D16">
            <v>35515292.600000001</v>
          </cell>
        </row>
        <row r="17">
          <cell r="D17">
            <v>96840005.159999996</v>
          </cell>
        </row>
        <row r="18">
          <cell r="D18">
            <v>10845641.43</v>
          </cell>
        </row>
        <row r="19">
          <cell r="D19">
            <v>239788.12</v>
          </cell>
        </row>
        <row r="20">
          <cell r="D20">
            <v>260329.38</v>
          </cell>
        </row>
        <row r="21">
          <cell r="D21">
            <v>0</v>
          </cell>
          <cell r="E21">
            <v>0</v>
          </cell>
        </row>
        <row r="22">
          <cell r="D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85" zoomScaleNormal="85" workbookViewId="0">
      <selection activeCell="F35" sqref="F35"/>
    </sheetView>
  </sheetViews>
  <sheetFormatPr baseColWidth="10" defaultColWidth="11.44140625" defaultRowHeight="13.2" x14ac:dyDescent="0.25"/>
  <cols>
    <col min="1" max="1" width="1.109375" style="5" customWidth="1"/>
    <col min="2" max="2" width="11.6640625" style="5" customWidth="1"/>
    <col min="3" max="3" width="54.44140625" style="5" customWidth="1"/>
    <col min="4" max="4" width="19.109375" style="55" customWidth="1"/>
    <col min="5" max="5" width="19.33203125" style="5" customWidth="1"/>
    <col min="6" max="6" width="19" style="5" customWidth="1"/>
    <col min="7" max="7" width="21.33203125" style="5" customWidth="1"/>
    <col min="8" max="8" width="18.6640625" style="5" customWidth="1"/>
    <col min="9" max="9" width="1.109375" style="5" customWidth="1"/>
    <col min="10" max="16384" width="11.44140625" style="5"/>
  </cols>
  <sheetData>
    <row r="1" spans="1:12" s="6" customFormat="1" ht="9" customHeight="1" x14ac:dyDescent="0.25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2" s="6" customFormat="1" ht="14.1" customHeight="1" x14ac:dyDescent="0.25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2" s="6" customFormat="1" ht="14.1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2" s="6" customFormat="1" ht="14.1" customHeight="1" x14ac:dyDescent="0.25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2" s="6" customFormat="1" ht="20.100000000000001" customHeight="1" x14ac:dyDescent="0.25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2" s="6" customFormat="1" ht="6.7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2" s="6" customFormat="1" ht="3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12" s="18" customFormat="1" ht="26.4" x14ac:dyDescent="0.25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2" s="18" customFormat="1" x14ac:dyDescent="0.25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2" s="6" customFormat="1" ht="3" customHeight="1" x14ac:dyDescent="0.25">
      <c r="A10" s="24"/>
      <c r="B10" s="12"/>
      <c r="C10" s="12"/>
      <c r="D10" s="12"/>
      <c r="E10" s="12"/>
      <c r="F10" s="12"/>
      <c r="G10" s="12"/>
      <c r="H10" s="12"/>
      <c r="I10" s="25"/>
    </row>
    <row r="11" spans="1:12" s="6" customFormat="1" ht="3" customHeight="1" x14ac:dyDescent="0.25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2" s="6" customFormat="1" x14ac:dyDescent="0.25">
      <c r="A12" s="29"/>
      <c r="B12" s="30" t="s">
        <v>13</v>
      </c>
      <c r="C12" s="30"/>
      <c r="D12" s="31">
        <v>355724494.11000001</v>
      </c>
      <c r="E12" s="31">
        <v>206873598.97999999</v>
      </c>
      <c r="F12" s="31">
        <v>179789902.38999999</v>
      </c>
      <c r="G12" s="31">
        <f>+D12+E12-F12</f>
        <v>382808190.70000005</v>
      </c>
      <c r="H12" s="31">
        <f>+D12-G12</f>
        <v>-27083696.590000033</v>
      </c>
      <c r="I12" s="32"/>
      <c r="J12" s="5"/>
      <c r="K12" s="5"/>
    </row>
    <row r="13" spans="1:12" s="6" customFormat="1" ht="5.0999999999999996" customHeight="1" x14ac:dyDescent="0.25">
      <c r="A13" s="29"/>
      <c r="B13" s="33"/>
      <c r="C13" s="33"/>
      <c r="D13" s="31"/>
      <c r="E13" s="31"/>
      <c r="F13" s="31"/>
      <c r="G13" s="31">
        <f t="shared" ref="G13" si="0">+D13+E13-F13</f>
        <v>0</v>
      </c>
      <c r="H13" s="31"/>
      <c r="I13" s="32"/>
      <c r="J13" s="5"/>
      <c r="K13" s="5"/>
    </row>
    <row r="14" spans="1:12" s="6" customFormat="1" x14ac:dyDescent="0.25">
      <c r="A14" s="34"/>
      <c r="B14" s="35" t="s">
        <v>14</v>
      </c>
      <c r="C14" s="35"/>
      <c r="D14" s="36">
        <v>116703879.45</v>
      </c>
      <c r="E14" s="31">
        <v>206873598.97999999</v>
      </c>
      <c r="F14" s="31">
        <v>179789902.38999999</v>
      </c>
      <c r="G14" s="31">
        <v>121748740.77</v>
      </c>
      <c r="H14" s="36">
        <v>5044861.32</v>
      </c>
      <c r="I14" s="37"/>
      <c r="J14" s="5"/>
      <c r="K14" s="38"/>
    </row>
    <row r="15" spans="1:12" s="6" customFormat="1" ht="5.0999999999999996" customHeight="1" x14ac:dyDescent="0.25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2" s="6" customFormat="1" ht="19.5" customHeight="1" x14ac:dyDescent="0.25">
      <c r="A16" s="39"/>
      <c r="B16" s="43" t="s">
        <v>15</v>
      </c>
      <c r="C16" s="43"/>
      <c r="D16" s="44">
        <v>27797375.800000001</v>
      </c>
      <c r="E16" s="44">
        <v>154665423.21000001</v>
      </c>
      <c r="F16" s="44">
        <v>146947506.41</v>
      </c>
      <c r="G16" s="45">
        <f>+D16+E16-F16</f>
        <v>35515292.600000024</v>
      </c>
      <c r="H16" s="45">
        <f>+G16-D16</f>
        <v>7717916.8000000231</v>
      </c>
      <c r="I16" s="42"/>
      <c r="J16" s="5"/>
      <c r="K16" s="38" t="str">
        <f>IF(G16=[1]ESF!D16," ","Error")</f>
        <v xml:space="preserve"> </v>
      </c>
      <c r="L16" s="46"/>
    </row>
    <row r="17" spans="1:14" s="6" customFormat="1" ht="19.5" customHeight="1" x14ac:dyDescent="0.25">
      <c r="A17" s="39"/>
      <c r="B17" s="43" t="s">
        <v>16</v>
      </c>
      <c r="C17" s="43"/>
      <c r="D17" s="44">
        <v>84152978.890000001</v>
      </c>
      <c r="E17" s="44">
        <v>45266277.329999998</v>
      </c>
      <c r="F17" s="44">
        <v>32579251.059999999</v>
      </c>
      <c r="G17" s="45">
        <f>+D17+E17-F17</f>
        <v>96840005.159999996</v>
      </c>
      <c r="H17" s="45">
        <f>+G17-D17</f>
        <v>12687026.269999996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5">
      <c r="A18" s="39"/>
      <c r="B18" s="43" t="s">
        <v>17</v>
      </c>
      <c r="C18" s="43"/>
      <c r="D18" s="44">
        <v>4166887.91</v>
      </c>
      <c r="E18" s="44">
        <v>6941898.4400000004</v>
      </c>
      <c r="F18" s="44">
        <v>263144.92</v>
      </c>
      <c r="G18" s="45">
        <f>+D18+E18-F18</f>
        <v>10845641.430000002</v>
      </c>
      <c r="H18" s="45">
        <f>+G18-D18</f>
        <v>6678753.5200000014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5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v>239788.12</v>
      </c>
      <c r="H19" s="45"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5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v>260329.38</v>
      </c>
      <c r="H20" s="45"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5">
      <c r="A21" s="39"/>
      <c r="B21" s="43" t="s">
        <v>21</v>
      </c>
      <c r="C21" s="43"/>
      <c r="D21" s="44">
        <f>+[1]ESF!E21</f>
        <v>0</v>
      </c>
      <c r="E21" s="44">
        <v>0</v>
      </c>
      <c r="F21" s="44">
        <v>0</v>
      </c>
      <c r="G21" s="45">
        <f t="shared" ref="G21:G22" si="1">+D21+E21-F21</f>
        <v>0</v>
      </c>
      <c r="H21" s="45">
        <f t="shared" ref="H21" si="2">+G21-D21</f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5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f t="shared" si="1"/>
        <v>86519.35</v>
      </c>
      <c r="H22" s="45">
        <f>+G22-D22</f>
        <v>0</v>
      </c>
      <c r="I22" s="42"/>
      <c r="K22" s="38" t="str">
        <f>IF(G22=[1]ESF!D22," ","Error")</f>
        <v xml:space="preserve"> </v>
      </c>
    </row>
    <row r="23" spans="1:14" x14ac:dyDescent="0.25">
      <c r="A23" s="39"/>
      <c r="B23" s="47"/>
      <c r="C23" s="47"/>
      <c r="D23" s="48"/>
      <c r="E23" s="48"/>
      <c r="F23" s="48"/>
      <c r="G23" s="48"/>
      <c r="H23" s="48"/>
      <c r="I23" s="42"/>
      <c r="K23" s="38"/>
    </row>
    <row r="24" spans="1:14" x14ac:dyDescent="0.25">
      <c r="A24" s="34"/>
      <c r="B24" s="35" t="s">
        <v>23</v>
      </c>
      <c r="C24" s="35"/>
      <c r="D24" s="36">
        <f>SUM(D26:D34)</f>
        <v>239020614.66</v>
      </c>
      <c r="E24" s="36">
        <f>SUM(E26:E34)</f>
        <v>0</v>
      </c>
      <c r="F24" s="36">
        <f>SUM(F26:F34)</f>
        <v>0</v>
      </c>
      <c r="G24" s="36">
        <f>+D24+E24-F24</f>
        <v>239020614.66</v>
      </c>
      <c r="H24" s="36">
        <f>+G24-D24</f>
        <v>0</v>
      </c>
      <c r="I24" s="37"/>
      <c r="K24" s="38"/>
    </row>
    <row r="25" spans="1:14" ht="5.0999999999999996" customHeight="1" x14ac:dyDescent="0.25">
      <c r="A25" s="39"/>
      <c r="B25" s="40"/>
      <c r="C25" s="47"/>
      <c r="D25" s="41"/>
      <c r="E25" s="41"/>
      <c r="F25" s="41"/>
      <c r="G25" s="41"/>
      <c r="H25" s="41"/>
      <c r="I25" s="42"/>
      <c r="K25" s="38"/>
    </row>
    <row r="26" spans="1:14" ht="19.5" customHeight="1" x14ac:dyDescent="0.25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5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3">+D27+E27-F27</f>
        <v>0</v>
      </c>
      <c r="H27" s="45">
        <f t="shared" ref="H27:H34" si="4">+G27-D27</f>
        <v>0</v>
      </c>
      <c r="I27" s="42"/>
      <c r="K27" s="38"/>
    </row>
    <row r="28" spans="1:14" ht="19.5" customHeight="1" x14ac:dyDescent="0.25">
      <c r="A28" s="39"/>
      <c r="B28" s="43" t="s">
        <v>26</v>
      </c>
      <c r="C28" s="43"/>
      <c r="D28" s="44">
        <v>254723872.27000001</v>
      </c>
      <c r="E28" s="44">
        <v>0</v>
      </c>
      <c r="F28" s="44">
        <v>0</v>
      </c>
      <c r="G28" s="44">
        <v>254723872.27000001</v>
      </c>
      <c r="H28" s="45">
        <f t="shared" si="4"/>
        <v>0</v>
      </c>
      <c r="I28" s="42"/>
      <c r="K28" s="38"/>
    </row>
    <row r="29" spans="1:14" ht="19.5" customHeight="1" x14ac:dyDescent="0.25">
      <c r="A29" s="39"/>
      <c r="B29" s="43" t="s">
        <v>27</v>
      </c>
      <c r="C29" s="43"/>
      <c r="D29" s="44">
        <v>211524141.21000001</v>
      </c>
      <c r="E29" s="44">
        <v>0</v>
      </c>
      <c r="F29" s="44">
        <v>0</v>
      </c>
      <c r="G29" s="44">
        <v>211524141.21000001</v>
      </c>
      <c r="H29" s="45">
        <f t="shared" si="4"/>
        <v>0</v>
      </c>
      <c r="I29" s="42"/>
      <c r="K29" s="38"/>
    </row>
    <row r="30" spans="1:14" ht="19.5" customHeight="1" x14ac:dyDescent="0.25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4">
        <v>2442117.84</v>
      </c>
      <c r="H30" s="45">
        <f t="shared" si="4"/>
        <v>0</v>
      </c>
      <c r="I30" s="42"/>
      <c r="K30" s="38"/>
    </row>
    <row r="31" spans="1:14" ht="19.5" customHeight="1" x14ac:dyDescent="0.25">
      <c r="A31" s="39"/>
      <c r="B31" s="43" t="s">
        <v>29</v>
      </c>
      <c r="C31" s="43"/>
      <c r="D31" s="44">
        <v>-232597100.69999999</v>
      </c>
      <c r="E31" s="44">
        <v>0</v>
      </c>
      <c r="F31" s="44">
        <v>0</v>
      </c>
      <c r="G31" s="44">
        <v>-232597100.69999999</v>
      </c>
      <c r="H31" s="45">
        <f t="shared" si="4"/>
        <v>0</v>
      </c>
      <c r="I31" s="42"/>
      <c r="K31" s="38"/>
    </row>
    <row r="32" spans="1:14" ht="19.5" customHeight="1" x14ac:dyDescent="0.25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4">
        <v>2927584.04</v>
      </c>
      <c r="H32" s="45">
        <f t="shared" si="4"/>
        <v>0</v>
      </c>
      <c r="I32" s="42"/>
      <c r="K32" s="38"/>
    </row>
    <row r="33" spans="1:17" ht="19.5" customHeight="1" x14ac:dyDescent="0.25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3"/>
        <v>0</v>
      </c>
      <c r="H33" s="45">
        <f t="shared" si="4"/>
        <v>0</v>
      </c>
      <c r="I33" s="42"/>
      <c r="K33" s="38"/>
    </row>
    <row r="34" spans="1:17" ht="19.5" customHeight="1" x14ac:dyDescent="0.25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3"/>
        <v>0</v>
      </c>
      <c r="H34" s="45">
        <f t="shared" si="4"/>
        <v>0</v>
      </c>
      <c r="I34" s="42"/>
      <c r="K34" s="38" t="str">
        <f>IF(G34=[1]ESF!D37," ","error")</f>
        <v xml:space="preserve"> </v>
      </c>
    </row>
    <row r="35" spans="1:17" x14ac:dyDescent="0.25">
      <c r="A35" s="39"/>
      <c r="B35" s="47"/>
      <c r="C35" s="47"/>
      <c r="D35" s="48"/>
      <c r="E35" s="41"/>
      <c r="F35" s="41"/>
      <c r="G35" s="41"/>
      <c r="H35" s="41"/>
      <c r="I35" s="42"/>
      <c r="K35" s="38"/>
    </row>
    <row r="36" spans="1:17" ht="6" customHeight="1" x14ac:dyDescent="0.25">
      <c r="A36" s="49"/>
      <c r="B36" s="50"/>
      <c r="C36" s="50"/>
      <c r="D36" s="50"/>
      <c r="E36" s="50"/>
      <c r="F36" s="50"/>
      <c r="G36" s="50"/>
      <c r="H36" s="50"/>
      <c r="I36" s="51"/>
    </row>
    <row r="37" spans="1:17" ht="6" customHeight="1" x14ac:dyDescent="0.25">
      <c r="A37" s="52"/>
      <c r="B37" s="53"/>
      <c r="C37" s="54"/>
      <c r="E37" s="52"/>
      <c r="F37" s="52"/>
      <c r="G37" s="52"/>
      <c r="H37" s="52"/>
      <c r="I37" s="52"/>
    </row>
    <row r="38" spans="1:17" ht="15" customHeight="1" x14ac:dyDescent="0.25">
      <c r="A38" s="6"/>
      <c r="B38" s="56" t="s">
        <v>33</v>
      </c>
      <c r="C38" s="56"/>
      <c r="D38" s="56"/>
      <c r="E38" s="56"/>
      <c r="F38" s="56"/>
      <c r="G38" s="56"/>
      <c r="H38" s="56"/>
      <c r="I38" s="57"/>
      <c r="J38" s="57"/>
      <c r="K38" s="6"/>
      <c r="L38" s="6"/>
      <c r="M38" s="6"/>
      <c r="N38" s="6"/>
      <c r="O38" s="6"/>
      <c r="P38" s="6"/>
      <c r="Q38" s="6"/>
    </row>
    <row r="39" spans="1:17" ht="9.75" customHeight="1" x14ac:dyDescent="0.25">
      <c r="A39" s="6"/>
      <c r="B39" s="57"/>
      <c r="C39" s="58"/>
      <c r="D39" s="59"/>
      <c r="E39" s="59"/>
      <c r="F39" s="6"/>
      <c r="G39" s="60"/>
      <c r="H39" s="58"/>
      <c r="I39" s="59"/>
      <c r="J39" s="59"/>
      <c r="K39" s="6"/>
      <c r="L39" s="6"/>
      <c r="M39" s="6"/>
      <c r="N39" s="6"/>
      <c r="O39" s="6"/>
      <c r="P39" s="6"/>
      <c r="Q39" s="6"/>
    </row>
    <row r="40" spans="1:17" ht="50.1" customHeight="1" x14ac:dyDescent="0.25">
      <c r="A40" s="6"/>
      <c r="B40" s="61"/>
      <c r="C40" s="61"/>
      <c r="D40" s="59"/>
      <c r="E40" s="62"/>
      <c r="F40" s="62"/>
      <c r="G40" s="63"/>
      <c r="H40" s="63"/>
      <c r="I40" s="59"/>
      <c r="J40" s="59"/>
      <c r="K40" s="6"/>
      <c r="L40" s="6"/>
      <c r="M40" s="6"/>
      <c r="N40" s="6"/>
      <c r="O40" s="6"/>
      <c r="P40" s="6"/>
      <c r="Q40" s="6"/>
    </row>
    <row r="41" spans="1:17" ht="14.1" customHeight="1" x14ac:dyDescent="0.25">
      <c r="A41" s="6"/>
      <c r="B41" s="64" t="s">
        <v>34</v>
      </c>
      <c r="C41" s="64"/>
      <c r="D41" s="65"/>
      <c r="E41" s="66" t="s">
        <v>35</v>
      </c>
      <c r="F41" s="66"/>
      <c r="G41" s="67"/>
      <c r="H41" s="67"/>
      <c r="I41" s="68"/>
      <c r="J41" s="6"/>
      <c r="P41" s="6"/>
      <c r="Q41" s="6"/>
    </row>
    <row r="42" spans="1:17" ht="14.1" customHeight="1" x14ac:dyDescent="0.25">
      <c r="A42" s="6"/>
      <c r="B42" s="69" t="s">
        <v>36</v>
      </c>
      <c r="C42" s="69"/>
      <c r="D42" s="70"/>
      <c r="E42" s="71" t="s">
        <v>37</v>
      </c>
      <c r="F42" s="71"/>
      <c r="G42" s="71"/>
      <c r="H42" s="71"/>
      <c r="I42" s="68"/>
      <c r="J42" s="6"/>
      <c r="P42" s="6"/>
      <c r="Q42" s="6"/>
    </row>
    <row r="43" spans="1:17" x14ac:dyDescent="0.25">
      <c r="B43" s="6"/>
      <c r="C43" s="6"/>
      <c r="D43" s="72"/>
      <c r="E43" s="6"/>
      <c r="F43" s="6"/>
      <c r="G43" s="6"/>
    </row>
    <row r="44" spans="1:17" x14ac:dyDescent="0.25">
      <c r="B44" s="6"/>
      <c r="C44" s="6"/>
      <c r="D44" s="72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2018-04-30T14:52:52Z</dcterms:created>
  <dcterms:modified xsi:type="dcterms:W3CDTF">2018-04-30T14:53:19Z</dcterms:modified>
</cp:coreProperties>
</file>