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4" i="1" s="1"/>
  <c r="G24" i="1" s="1"/>
  <c r="H24" i="1" s="1"/>
  <c r="D33" i="1"/>
  <c r="G33" i="1" s="1"/>
  <c r="H33" i="1" s="1"/>
  <c r="H32" i="1"/>
  <c r="G32" i="1"/>
  <c r="G31" i="1"/>
  <c r="H31" i="1" s="1"/>
  <c r="H30" i="1"/>
  <c r="G30" i="1"/>
  <c r="G29" i="1"/>
  <c r="K29" i="1" s="1"/>
  <c r="G28" i="1"/>
  <c r="K28" i="1" s="1"/>
  <c r="D27" i="1"/>
  <c r="G27" i="1" s="1"/>
  <c r="H27" i="1" s="1"/>
  <c r="G26" i="1"/>
  <c r="H26" i="1" s="1"/>
  <c r="D26" i="1"/>
  <c r="F24" i="1"/>
  <c r="E24" i="1"/>
  <c r="K22" i="1"/>
  <c r="H22" i="1"/>
  <c r="G22" i="1"/>
  <c r="G21" i="1"/>
  <c r="K21" i="1" s="1"/>
  <c r="G20" i="1"/>
  <c r="K20" i="1" s="1"/>
  <c r="K19" i="1"/>
  <c r="G19" i="1"/>
  <c r="H19" i="1" s="1"/>
  <c r="K18" i="1"/>
  <c r="H18" i="1"/>
  <c r="G18" i="1"/>
  <c r="G17" i="1"/>
  <c r="K17" i="1" s="1"/>
  <c r="G16" i="1"/>
  <c r="K16" i="1" s="1"/>
  <c r="F14" i="1"/>
  <c r="E14" i="1"/>
  <c r="E12" i="1" s="1"/>
  <c r="G12" i="1" s="1"/>
  <c r="H12" i="1" s="1"/>
  <c r="D14" i="1"/>
  <c r="G13" i="1"/>
  <c r="F12" i="1"/>
  <c r="H17" i="1" l="1"/>
  <c r="H29" i="1"/>
  <c r="G34" i="1"/>
  <c r="H21" i="1"/>
  <c r="H16" i="1"/>
  <c r="H20" i="1"/>
  <c r="H28" i="1"/>
  <c r="G14" i="1"/>
  <c r="H14" i="1" s="1"/>
  <c r="K34" i="1" l="1"/>
  <c r="H34" i="1"/>
</calcChain>
</file>

<file path=xl/sharedStrings.xml><?xml version="1.0" encoding="utf-8"?>
<sst xmlns="http://schemas.openxmlformats.org/spreadsheetml/2006/main" count="39" uniqueCount="38">
  <si>
    <t>ESTADO ANALÍTICO DEL ACTIVO</t>
  </si>
  <si>
    <t>Al 30 DE SEPTIEMBRE del 2017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</si>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</sst>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7%20SEPTIEMBRE%20CONTABLE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to Federalizado"/>
      <sheetName val="Hoja1"/>
    </sheetNames>
    <sheetDataSet>
      <sheetData sheetId="0"/>
      <sheetData sheetId="1">
        <row r="16">
          <cell r="D16">
            <v>35127360.299999997</v>
          </cell>
        </row>
        <row r="17">
          <cell r="D17">
            <v>94132893.920000002</v>
          </cell>
        </row>
        <row r="18">
          <cell r="D18">
            <v>15042144.789999999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1">
          <cell r="D31">
            <v>252357201.75</v>
          </cell>
        </row>
        <row r="32">
          <cell r="D32">
            <v>208170828.30000001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E19" sqref="E19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4" customWidth="1"/>
    <col min="5" max="5" width="19.33203125" style="5" customWidth="1"/>
    <col min="6" max="6" width="19" style="5" customWidth="1"/>
    <col min="7" max="7" width="21.3320312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1" s="6" customFormat="1" ht="9" customHeigh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6.4" x14ac:dyDescent="0.25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5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5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5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5">
      <c r="A12" s="29"/>
      <c r="B12" s="30" t="s">
        <v>13</v>
      </c>
      <c r="C12" s="30"/>
      <c r="D12" s="31">
        <v>346678551.43000001</v>
      </c>
      <c r="E12" s="31">
        <f>+E14+E24</f>
        <v>491867175.03999996</v>
      </c>
      <c r="F12" s="31">
        <f>+F14+F24</f>
        <v>450610609.98000002</v>
      </c>
      <c r="G12" s="31">
        <f>+D12+E12-F12</f>
        <v>387935116.49000001</v>
      </c>
      <c r="H12" s="31">
        <f>+D12-G12</f>
        <v>-41256565.060000002</v>
      </c>
      <c r="I12" s="32"/>
      <c r="J12" s="5"/>
      <c r="K12" s="5"/>
    </row>
    <row r="13" spans="1:11" s="6" customFormat="1" ht="5.0999999999999996" customHeight="1" x14ac:dyDescent="0.25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5">
      <c r="A14" s="34"/>
      <c r="B14" s="35" t="s">
        <v>14</v>
      </c>
      <c r="C14" s="35"/>
      <c r="D14" s="36">
        <f>SUM(D15:D22)</f>
        <v>114214226.17999999</v>
      </c>
      <c r="E14" s="36">
        <f>SUM(E15:E22)</f>
        <v>481285419.65999997</v>
      </c>
      <c r="F14" s="36">
        <f>SUM(F15:F22)</f>
        <v>450610609.98000002</v>
      </c>
      <c r="G14" s="36">
        <f>SUM(G15:G22)</f>
        <v>144889035.85999995</v>
      </c>
      <c r="H14" s="31">
        <f>+D14-G14</f>
        <v>-30674809.679999962</v>
      </c>
      <c r="I14" s="37"/>
      <c r="J14" s="5"/>
      <c r="K14" s="38"/>
    </row>
    <row r="15" spans="1:11" s="6" customFormat="1" ht="5.0999999999999996" customHeight="1" x14ac:dyDescent="0.25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5">
      <c r="A16" s="39"/>
      <c r="B16" s="43" t="s">
        <v>15</v>
      </c>
      <c r="C16" s="43"/>
      <c r="D16" s="44">
        <v>21222392.760000002</v>
      </c>
      <c r="E16" s="44">
        <v>360767953.57999998</v>
      </c>
      <c r="F16" s="44">
        <v>346862986.04000002</v>
      </c>
      <c r="G16" s="45">
        <f t="shared" ref="G16:G22" si="0">+D16+E16-F16</f>
        <v>35127360.299999952</v>
      </c>
      <c r="H16" s="45">
        <f t="shared" ref="H16:H22" si="1">+G16-D16</f>
        <v>13904967.539999951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5">
      <c r="A17" s="39"/>
      <c r="B17" s="43" t="s">
        <v>16</v>
      </c>
      <c r="C17" s="43"/>
      <c r="D17" s="44">
        <v>85253910.219999999</v>
      </c>
      <c r="E17" s="44">
        <v>99626886.640000001</v>
      </c>
      <c r="F17" s="44">
        <v>90747902.939999998</v>
      </c>
      <c r="G17" s="45">
        <f t="shared" si="0"/>
        <v>94132893.920000017</v>
      </c>
      <c r="H17" s="45">
        <f t="shared" si="1"/>
        <v>8878983.7000000179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5">
      <c r="A18" s="39"/>
      <c r="B18" s="43" t="s">
        <v>17</v>
      </c>
      <c r="C18" s="43"/>
      <c r="D18" s="44">
        <v>7151286.3499999996</v>
      </c>
      <c r="E18" s="44">
        <v>20890579.440000001</v>
      </c>
      <c r="F18" s="44">
        <v>12999721</v>
      </c>
      <c r="G18" s="45">
        <f t="shared" si="0"/>
        <v>15042144.789999999</v>
      </c>
      <c r="H18" s="45">
        <f t="shared" si="1"/>
        <v>7890858.4399999995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5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0"/>
        <v>239788.12</v>
      </c>
      <c r="H19" s="45">
        <f t="shared" si="1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5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0"/>
        <v>260329.38</v>
      </c>
      <c r="H20" s="45">
        <f t="shared" si="1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5">
      <c r="A21" s="39"/>
      <c r="B21" s="43" t="s">
        <v>21</v>
      </c>
      <c r="C21" s="43"/>
      <c r="D21" s="44">
        <v>0</v>
      </c>
      <c r="E21" s="44">
        <v>0</v>
      </c>
      <c r="F21" s="44">
        <v>0</v>
      </c>
      <c r="G21" s="45">
        <f t="shared" si="0"/>
        <v>0</v>
      </c>
      <c r="H21" s="45">
        <f t="shared" si="1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5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0"/>
        <v>86519.35</v>
      </c>
      <c r="H22" s="45">
        <f t="shared" si="1"/>
        <v>0</v>
      </c>
      <c r="I22" s="42"/>
      <c r="K22" s="38" t="str">
        <f>IF(G22=[1]ESF!D22," ","Error")</f>
        <v xml:space="preserve"> </v>
      </c>
    </row>
    <row r="23" spans="1:14" x14ac:dyDescent="0.25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5">
      <c r="A24" s="34"/>
      <c r="B24" s="35" t="s">
        <v>23</v>
      </c>
      <c r="C24" s="35"/>
      <c r="D24" s="36">
        <f>SUM(D26:D34)</f>
        <v>232464325.24999991</v>
      </c>
      <c r="E24" s="36">
        <f>SUM(E26:E34)</f>
        <v>10581755.379999999</v>
      </c>
      <c r="F24" s="36">
        <f>SUM(F26:F34)</f>
        <v>0</v>
      </c>
      <c r="G24" s="36">
        <f>+D24+E24-F24</f>
        <v>243046080.62999991</v>
      </c>
      <c r="H24" s="36">
        <f>+G24-D24</f>
        <v>10581755.379999995</v>
      </c>
      <c r="I24" s="37"/>
      <c r="K24" s="38"/>
    </row>
    <row r="25" spans="1:14" ht="5.0999999999999996" customHeight="1" x14ac:dyDescent="0.25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5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5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5">
      <c r="A28" s="39"/>
      <c r="B28" s="43" t="s">
        <v>26</v>
      </c>
      <c r="C28" s="43"/>
      <c r="D28" s="44">
        <v>244482125.88</v>
      </c>
      <c r="E28" s="44">
        <v>7875075.8700000001</v>
      </c>
      <c r="F28" s="44">
        <v>0</v>
      </c>
      <c r="G28" s="45">
        <f t="shared" si="2"/>
        <v>252357201.75</v>
      </c>
      <c r="H28" s="45">
        <f t="shared" si="3"/>
        <v>7875075.8700000048</v>
      </c>
      <c r="I28" s="42"/>
      <c r="K28" s="38" t="str">
        <f>IF(G28=[1]ESF!D31," ","Error")</f>
        <v xml:space="preserve"> </v>
      </c>
    </row>
    <row r="29" spans="1:14" ht="19.5" customHeight="1" x14ac:dyDescent="0.25">
      <c r="A29" s="39"/>
      <c r="B29" s="43" t="s">
        <v>27</v>
      </c>
      <c r="C29" s="43"/>
      <c r="D29" s="44">
        <v>205464148.78999999</v>
      </c>
      <c r="E29" s="44">
        <v>2706679.51</v>
      </c>
      <c r="F29" s="44">
        <v>0</v>
      </c>
      <c r="G29" s="45">
        <f t="shared" si="2"/>
        <v>208170828.29999998</v>
      </c>
      <c r="H29" s="45">
        <f t="shared" si="3"/>
        <v>2706679.5099999905</v>
      </c>
      <c r="I29" s="42"/>
      <c r="K29" s="38" t="str">
        <f>IF(G29=[1]ESF!D32," ","Error")</f>
        <v xml:space="preserve"> </v>
      </c>
    </row>
    <row r="30" spans="1:14" ht="19.5" customHeight="1" x14ac:dyDescent="0.25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5">
      <c r="A31" s="39"/>
      <c r="B31" s="43" t="s">
        <v>29</v>
      </c>
      <c r="C31" s="43"/>
      <c r="D31" s="44">
        <v>-222851651.30000001</v>
      </c>
      <c r="E31" s="44">
        <v>0</v>
      </c>
      <c r="F31" s="44">
        <v>0</v>
      </c>
      <c r="G31" s="45">
        <f t="shared" si="2"/>
        <v>-222851651.30000001</v>
      </c>
      <c r="H31" s="45">
        <f t="shared" si="3"/>
        <v>0</v>
      </c>
      <c r="I31" s="42"/>
      <c r="K31" s="38"/>
    </row>
    <row r="32" spans="1:14" ht="19.5" customHeight="1" x14ac:dyDescent="0.25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5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5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5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5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5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5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5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5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5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5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5">
      <c r="B43" s="6"/>
      <c r="C43" s="6"/>
      <c r="D43" s="71"/>
      <c r="E43" s="6"/>
      <c r="F43" s="6"/>
      <c r="G43" s="6"/>
    </row>
    <row r="44" spans="1:17" x14ac:dyDescent="0.25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2018-04-13T18:43:17Z</dcterms:created>
  <dcterms:modified xsi:type="dcterms:W3CDTF">2018-04-13T18:43:40Z</dcterms:modified>
</cp:coreProperties>
</file>