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AÑO 2017\Estados Financieros de la Sria de la Transparencia\2017\1er trimestre\"/>
    </mc:Choice>
  </mc:AlternateContent>
  <bookViews>
    <workbookView xWindow="0" yWindow="0" windowWidth="24000" windowHeight="9735" tabRatio="885" activeTab="6"/>
  </bookViews>
  <sheets>
    <sheet name="EAEPE" sheetId="1" r:id="rId1"/>
    <sheet name="Instructivo_EAEPE" sheetId="14" r:id="rId2"/>
    <sheet name="COG" sheetId="6" r:id="rId3"/>
    <sheet name="Instructivo_COG" sheetId="15" r:id="rId4"/>
    <sheet name="CTG" sheetId="8" r:id="rId5"/>
    <sheet name="Instructivo_CTG" sheetId="16" r:id="rId6"/>
    <sheet name="CA_Ente_Público" sheetId="4" r:id="rId7"/>
    <sheet name="Instructivo_CA_Ente_Público" sheetId="20" r:id="rId8"/>
    <sheet name="CA_Ejecutivo_Estatal" sheetId="10" r:id="rId9"/>
    <sheet name="Instructivo_CA_Ejecutivo_Estata" sheetId="19" r:id="rId10"/>
    <sheet name="CA_Ayuntamiento" sheetId="12" r:id="rId11"/>
    <sheet name="Instructivo_CA_Ayuntamiento" sheetId="18" r:id="rId12"/>
    <sheet name="CFG" sheetId="5" r:id="rId13"/>
    <sheet name="Instructivo_CFG" sheetId="17" r:id="rId14"/>
  </sheets>
  <definedNames>
    <definedName name="_xlnm._FilterDatabase" localSheetId="12" hidden="1">CFG!$A$2:$H$35</definedName>
    <definedName name="_xlnm._FilterDatabase" localSheetId="2" hidden="1">COG!$A$2:$H$75</definedName>
  </definedNames>
  <calcPr calcId="162913"/>
</workbook>
</file>

<file path=xl/calcChain.xml><?xml version="1.0" encoding="utf-8"?>
<calcChain xmlns="http://schemas.openxmlformats.org/spreadsheetml/2006/main">
  <c r="H3" i="4" l="1"/>
  <c r="E3" i="4"/>
  <c r="E4" i="4"/>
  <c r="H4" i="4" s="1"/>
  <c r="H10" i="4"/>
  <c r="E10" i="4"/>
  <c r="E9" i="4"/>
  <c r="H9" i="4" s="1"/>
  <c r="H8" i="4"/>
  <c r="E8" i="4"/>
  <c r="E7" i="4"/>
  <c r="H7" i="4" s="1"/>
  <c r="H6" i="4"/>
  <c r="E6" i="4"/>
  <c r="E5" i="4"/>
  <c r="H5" i="4" s="1"/>
  <c r="H32" i="5" l="1"/>
  <c r="H27" i="5"/>
  <c r="H23" i="5"/>
  <c r="G31" i="5"/>
  <c r="G21" i="5"/>
  <c r="G13" i="5"/>
  <c r="G4" i="5"/>
  <c r="F31" i="5"/>
  <c r="F21" i="5"/>
  <c r="F13" i="5"/>
  <c r="F4" i="5"/>
  <c r="E35" i="5"/>
  <c r="H35" i="5" s="1"/>
  <c r="E34" i="5"/>
  <c r="H34" i="5" s="1"/>
  <c r="E33" i="5"/>
  <c r="H33" i="5" s="1"/>
  <c r="E32" i="5"/>
  <c r="E30" i="5"/>
  <c r="H30" i="5" s="1"/>
  <c r="E29" i="5"/>
  <c r="H29" i="5" s="1"/>
  <c r="E28" i="5"/>
  <c r="H28" i="5" s="1"/>
  <c r="E27" i="5"/>
  <c r="E26" i="5"/>
  <c r="H26" i="5" s="1"/>
  <c r="E25" i="5"/>
  <c r="H25" i="5" s="1"/>
  <c r="E24" i="5"/>
  <c r="H24" i="5" s="1"/>
  <c r="E23" i="5"/>
  <c r="E22" i="5"/>
  <c r="H22" i="5" s="1"/>
  <c r="E20" i="5"/>
  <c r="H20" i="5" s="1"/>
  <c r="E19" i="5"/>
  <c r="H19" i="5" s="1"/>
  <c r="E18" i="5"/>
  <c r="H18" i="5" s="1"/>
  <c r="E17" i="5"/>
  <c r="H17" i="5" s="1"/>
  <c r="E16" i="5"/>
  <c r="H16" i="5" s="1"/>
  <c r="E15" i="5"/>
  <c r="H15" i="5" s="1"/>
  <c r="E14" i="5"/>
  <c r="H14" i="5" s="1"/>
  <c r="E12" i="5"/>
  <c r="H12" i="5" s="1"/>
  <c r="E11" i="5"/>
  <c r="H11" i="5" s="1"/>
  <c r="E10" i="5"/>
  <c r="H10" i="5" s="1"/>
  <c r="E9" i="5"/>
  <c r="H9" i="5" s="1"/>
  <c r="E8" i="5"/>
  <c r="H8" i="5" s="1"/>
  <c r="E7" i="5"/>
  <c r="E6" i="5"/>
  <c r="H6" i="5" s="1"/>
  <c r="E5" i="5"/>
  <c r="H5" i="5" s="1"/>
  <c r="D31" i="5"/>
  <c r="D21" i="5"/>
  <c r="D13" i="5"/>
  <c r="D4" i="5"/>
  <c r="C31" i="5"/>
  <c r="C21" i="5"/>
  <c r="C13" i="5"/>
  <c r="C4" i="5"/>
  <c r="H31" i="5" l="1"/>
  <c r="H13" i="5"/>
  <c r="E21" i="5"/>
  <c r="E31" i="5"/>
  <c r="H21" i="5"/>
  <c r="F3" i="5"/>
  <c r="G3" i="5"/>
  <c r="E4" i="5"/>
  <c r="H7" i="5"/>
  <c r="H4" i="5" s="1"/>
  <c r="H3" i="5" s="1"/>
  <c r="D3" i="5"/>
  <c r="C3" i="5"/>
  <c r="E13" i="5"/>
  <c r="G4" i="12"/>
  <c r="G6" i="12"/>
  <c r="F6" i="12"/>
  <c r="F3" i="12" s="1"/>
  <c r="F4" i="12"/>
  <c r="E12" i="12"/>
  <c r="H12" i="12" s="1"/>
  <c r="E11" i="12"/>
  <c r="H11" i="12" s="1"/>
  <c r="E10" i="12"/>
  <c r="H10" i="12" s="1"/>
  <c r="E9" i="12"/>
  <c r="H9" i="12" s="1"/>
  <c r="E8" i="12"/>
  <c r="H8" i="12" s="1"/>
  <c r="E7" i="12"/>
  <c r="E6" i="12" s="1"/>
  <c r="E5" i="12"/>
  <c r="E4" i="12" s="1"/>
  <c r="D6" i="12"/>
  <c r="D4" i="12"/>
  <c r="D3" i="12" s="1"/>
  <c r="C6" i="12"/>
  <c r="C4" i="12"/>
  <c r="G9" i="10"/>
  <c r="G4" i="10"/>
  <c r="G3" i="10"/>
  <c r="F9" i="10"/>
  <c r="F4" i="10"/>
  <c r="E16" i="10"/>
  <c r="H16" i="10" s="1"/>
  <c r="E15" i="10"/>
  <c r="H15" i="10" s="1"/>
  <c r="E14" i="10"/>
  <c r="H14" i="10" s="1"/>
  <c r="E13" i="10"/>
  <c r="E12" i="10"/>
  <c r="H12" i="10" s="1"/>
  <c r="E11" i="10"/>
  <c r="H11" i="10" s="1"/>
  <c r="E10" i="10"/>
  <c r="H10" i="10" s="1"/>
  <c r="E8" i="10"/>
  <c r="H8" i="10" s="1"/>
  <c r="E7" i="10"/>
  <c r="H7" i="10" s="1"/>
  <c r="E6" i="10"/>
  <c r="H6" i="10" s="1"/>
  <c r="E5" i="10"/>
  <c r="E4" i="10" s="1"/>
  <c r="D9" i="10"/>
  <c r="D4" i="10"/>
  <c r="C9" i="10"/>
  <c r="C4" i="10"/>
  <c r="C3" i="10" s="1"/>
  <c r="G3" i="8"/>
  <c r="F3" i="8"/>
  <c r="E8" i="8"/>
  <c r="H8" i="8" s="1"/>
  <c r="E7" i="8"/>
  <c r="H7" i="8" s="1"/>
  <c r="E6" i="8"/>
  <c r="H6" i="8" s="1"/>
  <c r="E5" i="8"/>
  <c r="H5" i="8" s="1"/>
  <c r="E4" i="8"/>
  <c r="H4" i="8" s="1"/>
  <c r="D3" i="8"/>
  <c r="C3" i="8"/>
  <c r="H75" i="6"/>
  <c r="H73" i="6"/>
  <c r="H69" i="6"/>
  <c r="H65" i="6"/>
  <c r="H64" i="6" s="1"/>
  <c r="H60" i="6"/>
  <c r="H55" i="6"/>
  <c r="H49" i="6"/>
  <c r="H40" i="6"/>
  <c r="H20" i="6"/>
  <c r="G68" i="6"/>
  <c r="G64" i="6"/>
  <c r="G56" i="6"/>
  <c r="G52" i="6"/>
  <c r="G42" i="6"/>
  <c r="G32" i="6"/>
  <c r="G22" i="6"/>
  <c r="G12" i="6"/>
  <c r="G4" i="6"/>
  <c r="F68" i="6"/>
  <c r="F64" i="6"/>
  <c r="F56" i="6"/>
  <c r="F52" i="6"/>
  <c r="F42" i="6"/>
  <c r="F32" i="6"/>
  <c r="F22" i="6"/>
  <c r="F12" i="6"/>
  <c r="F4" i="6"/>
  <c r="E74" i="6"/>
  <c r="H74" i="6" s="1"/>
  <c r="E73" i="6"/>
  <c r="E72" i="6"/>
  <c r="H72" i="6" s="1"/>
  <c r="E71" i="6"/>
  <c r="H71" i="6" s="1"/>
  <c r="E70" i="6"/>
  <c r="H70" i="6" s="1"/>
  <c r="E69" i="6"/>
  <c r="E67" i="6"/>
  <c r="H67" i="6" s="1"/>
  <c r="E66" i="6"/>
  <c r="H66" i="6" s="1"/>
  <c r="E65" i="6"/>
  <c r="E63" i="6"/>
  <c r="H63" i="6" s="1"/>
  <c r="E62" i="6"/>
  <c r="H62" i="6" s="1"/>
  <c r="E61" i="6"/>
  <c r="H61" i="6" s="1"/>
  <c r="E60" i="6"/>
  <c r="E59" i="6"/>
  <c r="H59" i="6" s="1"/>
  <c r="E58" i="6"/>
  <c r="H58" i="6" s="1"/>
  <c r="E57" i="6"/>
  <c r="H57" i="6" s="1"/>
  <c r="E55" i="6"/>
  <c r="E54" i="6"/>
  <c r="H54" i="6" s="1"/>
  <c r="E53" i="6"/>
  <c r="H53" i="6" s="1"/>
  <c r="E51" i="6"/>
  <c r="H51" i="6" s="1"/>
  <c r="E50" i="6"/>
  <c r="H50" i="6" s="1"/>
  <c r="E49" i="6"/>
  <c r="E48" i="6"/>
  <c r="H48" i="6" s="1"/>
  <c r="E47" i="6"/>
  <c r="H47" i="6" s="1"/>
  <c r="E46" i="6"/>
  <c r="H46" i="6" s="1"/>
  <c r="E45" i="6"/>
  <c r="H45" i="6" s="1"/>
  <c r="E44" i="6"/>
  <c r="H44" i="6" s="1"/>
  <c r="E43" i="6"/>
  <c r="E41" i="6"/>
  <c r="H41" i="6" s="1"/>
  <c r="E40" i="6"/>
  <c r="E39" i="6"/>
  <c r="H39" i="6" s="1"/>
  <c r="E38" i="6"/>
  <c r="H38" i="6" s="1"/>
  <c r="E37" i="6"/>
  <c r="H37" i="6" s="1"/>
  <c r="E36" i="6"/>
  <c r="H36" i="6" s="1"/>
  <c r="E35" i="6"/>
  <c r="H35" i="6" s="1"/>
  <c r="E34" i="6"/>
  <c r="H34" i="6" s="1"/>
  <c r="E33" i="6"/>
  <c r="H33" i="6" s="1"/>
  <c r="E31" i="6"/>
  <c r="H31" i="6" s="1"/>
  <c r="E30" i="6"/>
  <c r="H30" i="6" s="1"/>
  <c r="E29" i="6"/>
  <c r="H29" i="6" s="1"/>
  <c r="E28" i="6"/>
  <c r="H28" i="6" s="1"/>
  <c r="E27" i="6"/>
  <c r="H27" i="6" s="1"/>
  <c r="E26" i="6"/>
  <c r="H26" i="6" s="1"/>
  <c r="E25" i="6"/>
  <c r="H25" i="6" s="1"/>
  <c r="E24" i="6"/>
  <c r="H24" i="6" s="1"/>
  <c r="E23" i="6"/>
  <c r="E21" i="6"/>
  <c r="H21" i="6" s="1"/>
  <c r="E20" i="6"/>
  <c r="E19" i="6"/>
  <c r="H19" i="6" s="1"/>
  <c r="E18" i="6"/>
  <c r="H18" i="6" s="1"/>
  <c r="E17" i="6"/>
  <c r="H17" i="6" s="1"/>
  <c r="E16" i="6"/>
  <c r="H16" i="6" s="1"/>
  <c r="E15" i="6"/>
  <c r="H15" i="6" s="1"/>
  <c r="E14" i="6"/>
  <c r="H14" i="6" s="1"/>
  <c r="E13" i="6"/>
  <c r="E11" i="6"/>
  <c r="H11" i="6" s="1"/>
  <c r="E10" i="6"/>
  <c r="H10" i="6" s="1"/>
  <c r="E9" i="6"/>
  <c r="H9" i="6" s="1"/>
  <c r="E8" i="6"/>
  <c r="H8" i="6" s="1"/>
  <c r="E7" i="6"/>
  <c r="H7" i="6" s="1"/>
  <c r="E6" i="6"/>
  <c r="H6" i="6" s="1"/>
  <c r="E5" i="6"/>
  <c r="D68" i="6"/>
  <c r="D64" i="6"/>
  <c r="D56" i="6"/>
  <c r="D52" i="6"/>
  <c r="D42" i="6"/>
  <c r="D32" i="6"/>
  <c r="D22" i="6"/>
  <c r="D12" i="6"/>
  <c r="D4" i="6"/>
  <c r="C68" i="6"/>
  <c r="C64" i="6"/>
  <c r="C56" i="6"/>
  <c r="C52" i="6"/>
  <c r="C42" i="6"/>
  <c r="C32" i="6"/>
  <c r="C22" i="6"/>
  <c r="C12" i="6"/>
  <c r="C4" i="6"/>
  <c r="H68" i="6" l="1"/>
  <c r="H5" i="10"/>
  <c r="H4" i="10" s="1"/>
  <c r="H7" i="12"/>
  <c r="H6" i="12" s="1"/>
  <c r="H3" i="12" s="1"/>
  <c r="H32" i="6"/>
  <c r="H52" i="6"/>
  <c r="H56" i="6"/>
  <c r="E68" i="6"/>
  <c r="E64" i="6"/>
  <c r="D3" i="10"/>
  <c r="G3" i="12"/>
  <c r="E9" i="10"/>
  <c r="E3" i="10" s="1"/>
  <c r="F3" i="10"/>
  <c r="H13" i="10"/>
  <c r="H9" i="10" s="1"/>
  <c r="C3" i="12"/>
  <c r="H5" i="12"/>
  <c r="H4" i="12" s="1"/>
  <c r="E3" i="5"/>
  <c r="H3" i="8"/>
  <c r="E3" i="8"/>
  <c r="E56" i="6"/>
  <c r="E52" i="6"/>
  <c r="E42" i="6"/>
  <c r="H43" i="6"/>
  <c r="H42" i="6" s="1"/>
  <c r="E32" i="6"/>
  <c r="E22" i="6"/>
  <c r="H23" i="6"/>
  <c r="H22" i="6" s="1"/>
  <c r="D3" i="6"/>
  <c r="E12" i="6"/>
  <c r="F3" i="6"/>
  <c r="H13" i="6"/>
  <c r="H12" i="6" s="1"/>
  <c r="C3" i="6"/>
  <c r="E4" i="6"/>
  <c r="G3" i="6"/>
  <c r="H5" i="6"/>
  <c r="H4" i="6" s="1"/>
  <c r="E3" i="12"/>
  <c r="H3" i="10" l="1"/>
  <c r="E3" i="6"/>
  <c r="H3" i="6"/>
</calcChain>
</file>

<file path=xl/sharedStrings.xml><?xml version="1.0" encoding="utf-8"?>
<sst xmlns="http://schemas.openxmlformats.org/spreadsheetml/2006/main" count="326" uniqueCount="190">
  <si>
    <t>CFG</t>
  </si>
  <si>
    <t>CP</t>
  </si>
  <si>
    <t>CA-UR</t>
  </si>
  <si>
    <t>COG</t>
  </si>
  <si>
    <t>CONCEPTO</t>
  </si>
  <si>
    <t>APROBADO</t>
  </si>
  <si>
    <t>MODIFICADO</t>
  </si>
  <si>
    <t>COMPROMETIDO</t>
  </si>
  <si>
    <t>DEVENGADO</t>
  </si>
  <si>
    <t>EJERCIDO</t>
  </si>
  <si>
    <t>PAGADO</t>
  </si>
  <si>
    <t>SUBEJERCICIO</t>
  </si>
  <si>
    <t>PRESUPUESTO DE EGRESOS</t>
  </si>
  <si>
    <t>CFF</t>
  </si>
  <si>
    <t>Gasto Corriente</t>
  </si>
  <si>
    <t>Gasto de Capital</t>
  </si>
  <si>
    <t>CTG</t>
  </si>
  <si>
    <t>Amortización de la Deuda y Disminución de Pasivos</t>
  </si>
  <si>
    <t>Relaciones Exteriores</t>
  </si>
  <si>
    <t>Otros Asuntos Sociales</t>
  </si>
  <si>
    <t>Comunicaciones</t>
  </si>
  <si>
    <t>Turismo</t>
  </si>
  <si>
    <t>Adeudos de Ejercicios Fiscales Anteriores</t>
  </si>
  <si>
    <t>Poder Ejecutivo</t>
  </si>
  <si>
    <t>Poder Legislativo</t>
  </si>
  <si>
    <t>Poder Judicial</t>
  </si>
  <si>
    <t>Órganos Autónomos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</si>
  <si>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</si>
  <si>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</si>
  <si>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</si>
  <si>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</si>
  <si>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CA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</si>
  <si>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</si>
  <si>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</si>
  <si>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</si>
  <si>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</si>
  <si>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</si>
  <si>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</si>
  <si>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</si>
  <si>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</si>
  <si>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</si>
  <si>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</si>
  <si>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Fideicomisos Empresariales No Financieros con Participación Estatal Mayoritaria</t>
  </si>
  <si>
    <t>Entidades Paraestatales Empresariales Financieras Monetarias con Participación Estatal Mayoritaria</t>
  </si>
  <si>
    <t>Sector Paraestatal de Gobierno</t>
  </si>
  <si>
    <t>Entidades Paramunicipales Empresariales No Financieras con Participación Estatal Mayoritaria</t>
  </si>
  <si>
    <t>Fideicomisos Paramunicipales Empresariales No Financieros con Participación Estatal Mayoritaria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</si>
  <si>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</si>
  <si>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</si>
  <si>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</si>
  <si>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</si>
  <si>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</si>
  <si>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</si>
  <si>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Entidades Paramunicipales Empresariales Financieras Monetarias con Participación Estatal Mayoritaria</t>
  </si>
  <si>
    <t>Entidades Paraestatales Empresariales Financieras No Monetarias con Participación Estatal Mayoritaria</t>
  </si>
  <si>
    <t>Órgano Ejecutivo Municipal (Ayuntamiento)</t>
  </si>
  <si>
    <t>Total Gobierno General Municipal</t>
  </si>
  <si>
    <t>Total Gobierno General Estatal</t>
  </si>
  <si>
    <t>Entidades Paraestatales Finanacieras No Monetarias con Participacion Estatal Mayoritaria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</si>
  <si>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</si>
  <si>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</si>
  <si>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</si>
  <si>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</si>
  <si>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</si>
  <si>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</si>
  <si>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</si>
  <si>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</si>
  <si>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</si>
  <si>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</si>
  <si>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</si>
  <si>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</si>
  <si>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</si>
  <si>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</si>
  <si>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</si>
  <si>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</si>
  <si>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</si>
  <si>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</si>
  <si>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</si>
  <si>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</si>
  <si>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</si>
  <si>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</si>
  <si>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</si>
  <si>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</si>
  <si>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</si>
  <si>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</si>
  <si>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</si>
  <si>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</si>
  <si>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</si>
  <si>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</si>
  <si>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</si>
  <si>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</si>
  <si>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</si>
  <si>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</si>
  <si>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</si>
  <si>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</si>
  <si>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</si>
  <si>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</si>
  <si>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</si>
  <si>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</si>
  <si>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</si>
  <si>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</si>
  <si>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</si>
  <si>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</si>
  <si>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</si>
  <si>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</si>
  <si>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</si>
  <si>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</si>
  <si>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</si>
  <si>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</si>
  <si>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</si>
  <si>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</si>
  <si>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</si>
  <si>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</si>
  <si>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</si>
  <si>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</si>
  <si>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</si>
  <si>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</si>
  <si>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</si>
  <si>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</si>
  <si>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</si>
  <si>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</si>
  <si>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</si>
  <si>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</si>
  <si>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</si>
  <si>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</si>
  <si>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</si>
  <si>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</si>
  <si>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</si>
  <si>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</si>
  <si>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INVERSIÓN PÚBLICA</t>
  </si>
  <si>
    <t>DEUDA PÚBLICA</t>
  </si>
  <si>
    <t>Instructivo</t>
  </si>
  <si>
    <t>Restricción:</t>
  </si>
  <si>
    <t>No se puede modificar en su contenido.</t>
  </si>
  <si>
    <t>Recomendaciones:</t>
  </si>
  <si>
    <t>Aclaración:</t>
  </si>
  <si>
    <t>Para la información impresa sólo por clasificación por objeto del gasto, capítulo y concepto.</t>
  </si>
  <si>
    <t>Verificar que la sumatoria de las columnas correspondientes al Presupuesto de Egresos Aprobado, Modificado, Devengado, Pagado y la correspondiente al Subejercicio coincida con la sumatoria de las columnas correspondientes a la Clasificación Económica (por Tipo de Gasto), a la Clasificación Administrativa, a la Clasificación Funcional y al Gasto por Categoría Programática.</t>
  </si>
  <si>
    <t>Verificar que la sumatoria de las columnas correspondientes al Presupuesto de Egresos Aprobado, Modificado, Devengado, Pagado y la correspondiente al Subejercicio coincida con la sumatoria de las columnas correspondientes a la Clasificación por Objeto del Gasto, a la Clasificación Administrativa, a la Clasificación Funcional y al Gasto por Categoría Programática.</t>
  </si>
  <si>
    <t>Verificar que la sumatoria de las columnas correspondientes al Presupuesto de Egresos Aprobado, Modificado, Devengado, Pagado y la correspondiente al Subejercicio coincida con la sumatoria de las columnas correspondientes a la Clasificación por Objeto del Gasto, a la Clasificación Económica (por Tipo de Gasto), a la Clasificación Administrativa y al Gasto por Categoría Programática.</t>
  </si>
  <si>
    <t>Verificar que la sumatoria de las columnas correspondientes al Presupuesto de Egresos Aprobado, Modificado, Devengado, Pagado y la correspondiente al Subejercicio coincida con la sumatoria de las columnas correspondientes a la Clasificación por Objeto del Gasto, a la Clasificación Económica (por Tipo de Gasto), a la Clasificación Funcional y al Gasto por Categoría Programática.</t>
  </si>
  <si>
    <t>Para la información impresa sólo por clasificación por objeto del gasto, a capítulo y concepto.</t>
  </si>
  <si>
    <t>Apegarse al número de columnas.</t>
  </si>
  <si>
    <t>AMPLIACIONES / REDUCCIONES</t>
  </si>
  <si>
    <t>Pensiones y Jubilaciones</t>
  </si>
  <si>
    <r>
      <rPr>
        <b/>
        <sz val="8"/>
        <color indexed="8"/>
        <rFont val="Arial"/>
        <family val="2"/>
      </rPr>
      <t>CFG</t>
    </r>
    <r>
      <rPr>
        <sz val="8"/>
        <color theme="1"/>
        <rFont val="Arial"/>
        <family val="2"/>
      </rPr>
      <t>: De acuerdo al Clasificador funcional del gasto (finalidad, función y subfunción); publicado en el DOF del 27 de diciembre de 2010.</t>
    </r>
  </si>
  <si>
    <r>
      <rPr>
        <b/>
        <sz val="8"/>
        <color indexed="8"/>
        <rFont val="Arial"/>
        <family val="2"/>
      </rPr>
      <t>CP</t>
    </r>
    <r>
      <rPr>
        <sz val="8"/>
        <color theme="1"/>
        <rFont val="Arial"/>
        <family val="2"/>
      </rPr>
      <t>: Clasificación Programática de acuerdo al emitido por el CONAC (DOF 8-ago-13). Letra y número.</t>
    </r>
  </si>
  <si>
    <r>
      <rPr>
        <b/>
        <sz val="8"/>
        <color indexed="8"/>
        <rFont val="Arial"/>
        <family val="2"/>
      </rPr>
      <t>CA-UR</t>
    </r>
    <r>
      <rPr>
        <sz val="8"/>
        <color theme="1"/>
        <rFont val="Arial"/>
        <family val="2"/>
      </rPr>
      <t>: De acuerdo a la Clasificación administrativa, publicada en el DOF del 7 de julio de 2011.  Además incluir la UR, separado por guion (CA - UR).</t>
    </r>
  </si>
  <si>
    <r>
      <rPr>
        <b/>
        <sz val="8"/>
        <color indexed="8"/>
        <rFont val="Arial"/>
        <family val="2"/>
      </rPr>
      <t>CTG</t>
    </r>
    <r>
      <rPr>
        <sz val="8"/>
        <color theme="1"/>
        <rFont val="Arial"/>
        <family val="2"/>
      </rPr>
      <t>: Para el llenado de este formato se debe utilizar la Clasificación por Tipo de Gasto aprobado por el CONAC identificando el ejercicio presupuestal de gasto corriente, gasto de capital y el de amortización de la deuda y disminución de pasivos. Publicado en el DOF del 30 de septiembre de 2015.</t>
    </r>
  </si>
  <si>
    <r>
      <rPr>
        <b/>
        <sz val="8"/>
        <color indexed="8"/>
        <rFont val="Arial"/>
        <family val="2"/>
      </rPr>
      <t>COG</t>
    </r>
    <r>
      <rPr>
        <sz val="8"/>
        <color theme="1"/>
        <rFont val="Arial"/>
        <family val="2"/>
      </rPr>
      <t>: De acuerdo al Clasificador por objeto del gasto (capítulo, concepto; partida genérica y especifica), publicadas en el DOF el 22 de diciembre de 2014. A cuatro digitos.</t>
    </r>
  </si>
  <si>
    <r>
      <rPr>
        <b/>
        <sz val="8"/>
        <color indexed="8"/>
        <rFont val="Arial"/>
        <family val="2"/>
      </rPr>
      <t>CONCEPTO</t>
    </r>
    <r>
      <rPr>
        <sz val="8"/>
        <color theme="1"/>
        <rFont val="Arial"/>
        <family val="2"/>
      </rPr>
      <t>: Se refiere al nombre que se asigna a cada uno de los desagregados que se señalan.</t>
    </r>
  </si>
  <si>
    <r>
      <rPr>
        <b/>
        <sz val="8"/>
        <color indexed="8"/>
        <rFont val="Arial"/>
        <family val="2"/>
      </rPr>
      <t>APROBADO</t>
    </r>
    <r>
      <rPr>
        <sz val="8"/>
        <color theme="1"/>
        <rFont val="Arial"/>
        <family val="2"/>
      </rPr>
      <t>: Refleja las asignaciones presupuestarias anuales comprometidas en el Presupuesto de Egresos.</t>
    </r>
  </si>
  <si>
    <r>
      <rPr>
        <b/>
        <sz val="8"/>
        <color indexed="8"/>
        <rFont val="Arial"/>
        <family val="2"/>
      </rPr>
      <t>AMPLIACIONES / REDUCCIONES</t>
    </r>
    <r>
      <rPr>
        <sz val="8"/>
        <color theme="1"/>
        <rFont val="Arial"/>
        <family val="2"/>
      </rPr>
      <t>: Refleja las modificaciones realizadas al Presupuesto Aprobado.</t>
    </r>
  </si>
  <si>
    <r>
      <rPr>
        <b/>
        <sz val="8"/>
        <color indexed="8"/>
        <rFont val="Arial"/>
        <family val="2"/>
      </rPr>
      <t>MODIFICADO</t>
    </r>
    <r>
      <rPr>
        <sz val="8"/>
        <color theme="1"/>
        <rFont val="Arial"/>
        <family val="2"/>
      </rPr>
      <t>: Es el momento que refleja la asignación presupuestaria que resulta de incorporar; en su caso, las adecuaciones presupuestarias al presupuesto aprobado.</t>
    </r>
  </si>
  <si>
    <r>
      <rPr>
        <b/>
        <sz val="8"/>
        <color indexed="8"/>
        <rFont val="Arial"/>
        <family val="2"/>
      </rPr>
      <t>COMPROMETIDO</t>
    </r>
    <r>
      <rPr>
        <sz val="8"/>
        <color theme="1"/>
        <rFont val="Arial"/>
        <family val="2"/>
      </rPr>
      <t xml:space="preserve">: En esta columna deben registrarse los "cargos" del comprometido. Éste momento contable del gasto refleja la aprobación por autoridad competente de un acto administrativo, u otro instrumento jurídico que formaliza una relación jurídica con terceros para la adquisición de bienes y servicios o ejecución de obras. En el caso de las obras a ejecutarse o de bienes y servicios a recibirse durante varios ejercicios, el compromiso será registrado por la parte que se ejecutará o recibirá, durante cada ejercicio.  </t>
    </r>
  </si>
  <si>
    <r>
      <rPr>
        <b/>
        <sz val="8"/>
        <color indexed="8"/>
        <rFont val="Arial"/>
        <family val="2"/>
      </rPr>
      <t>DEVENGADO</t>
    </r>
    <r>
      <rPr>
        <sz val="8"/>
        <color theme="1"/>
        <rFont val="Arial"/>
        <family val="2"/>
      </rPr>
      <t>: En esta columna deben registrarse los "cargos" del devengado. Este momento contable refleja el reconocimiento de una obligación de pago a favor de terceros por la recepción de conformidad de bienes, servicios y obras oportunamente contratados; así como de las obligaciones que derivan de tratados, leyes, decretos, resoluciones y sentencias definitivas.</t>
    </r>
  </si>
  <si>
    <r>
      <rPr>
        <b/>
        <sz val="8"/>
        <color indexed="8"/>
        <rFont val="Arial"/>
        <family val="2"/>
      </rPr>
      <t>EJERCIDO</t>
    </r>
    <r>
      <rPr>
        <sz val="8"/>
        <color theme="1"/>
        <rFont val="Arial"/>
        <family val="2"/>
      </rPr>
      <t>: En esta columna deben registrarse los "cargos" del ejercido. Este momento refleja la emisión de una cuenta por liquidar certificada o documento equivalente (solicitud de pago) debidamente aprobado por la autoridad competente.</t>
    </r>
  </si>
  <si>
    <r>
      <rPr>
        <b/>
        <sz val="8"/>
        <color indexed="8"/>
        <rFont val="Arial"/>
        <family val="2"/>
      </rPr>
      <t>PAGADO</t>
    </r>
    <r>
      <rPr>
        <sz val="8"/>
        <color theme="1"/>
        <rFont val="Arial"/>
        <family val="2"/>
      </rPr>
      <t>: Es el momento que refleja la cancelación total o parcial de las obligaciones de pago, que se concreta mediante el desembolso de efectivo o cualquier otro medio de pago.</t>
    </r>
  </si>
  <si>
    <r>
      <rPr>
        <b/>
        <sz val="8"/>
        <color indexed="8"/>
        <rFont val="Arial"/>
        <family val="2"/>
      </rPr>
      <t>SUBEJERCICIO</t>
    </r>
    <r>
      <rPr>
        <sz val="8"/>
        <color theme="1"/>
        <rFont val="Arial"/>
        <family val="2"/>
      </rPr>
      <t>: Modificado menos devengado.</t>
    </r>
  </si>
  <si>
    <r>
      <rPr>
        <b/>
        <sz val="8"/>
        <color indexed="8"/>
        <rFont val="Arial"/>
        <family val="2"/>
      </rPr>
      <t>COG</t>
    </r>
    <r>
      <rPr>
        <sz val="8"/>
        <color theme="1"/>
        <rFont val="Arial"/>
        <family val="2"/>
      </rPr>
      <t>: Para el llenado de este formato se debe utilizar a nivel de Capítulo y Concepto el Clasificador por Objeto del Gasto aprobado por el CONAC.</t>
    </r>
  </si>
  <si>
    <r>
      <rPr>
        <b/>
        <sz val="8"/>
        <color indexed="8"/>
        <rFont val="Arial"/>
        <family val="2"/>
      </rPr>
      <t>CFG</t>
    </r>
    <r>
      <rPr>
        <sz val="8"/>
        <color theme="1"/>
        <rFont val="Arial"/>
        <family val="2"/>
      </rPr>
      <t>: Para el llenado de este formato se debe utilizar el Clasificador Funcional aprobado por el CONAC a nivel de Finalidad y Función.</t>
    </r>
  </si>
  <si>
    <r>
      <rPr>
        <b/>
        <sz val="8"/>
        <color indexed="8"/>
        <rFont val="Arial"/>
        <family val="2"/>
      </rPr>
      <t>CA</t>
    </r>
    <r>
      <rPr>
        <sz val="8"/>
        <color theme="1"/>
        <rFont val="Arial"/>
        <family val="2"/>
      </rPr>
      <t>: De acuerdo a la Clasificación administrativa, publicada en el DOF del 7 de julio de 2011.</t>
    </r>
  </si>
  <si>
    <t>No se puede modificar en su contenido. Se imprime la pestaña del COG.</t>
  </si>
  <si>
    <t>Bajo protesta de decir verdad declaramos que los Estados Financieros y sus notas, son razonablemente correctos y son responsabilidad del emisor.</t>
  </si>
  <si>
    <t>_________________________</t>
  </si>
  <si>
    <t>Legislación</t>
  </si>
  <si>
    <t>Coordinación de la Politica de Gobierno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</si>
  <si>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</si>
  <si>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</si>
  <si>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</si>
  <si>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</si>
  <si>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</si>
  <si>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</si>
  <si>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</si>
  <si>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</si>
  <si>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</si>
  <si>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Nombre del ente público
ESTADO ANALÍTICO DEL EJERCICIO DEL PRESUPUESTO DE EGRESOS
CLASIFICACIÓN ADMINISTRATIVA
DEL 1 DE ENERO AL XXX DE 2017</t>
  </si>
  <si>
    <t>Dependencia o Unidad Administrativa xx</t>
  </si>
  <si>
    <r>
      <t xml:space="preserve">   </t>
    </r>
    <r>
      <rPr>
        <b/>
        <sz val="8"/>
        <color indexed="8"/>
        <rFont val="Arial"/>
        <family val="2"/>
      </rPr>
      <t>CFF</t>
    </r>
    <r>
      <rPr>
        <sz val="8"/>
        <color indexed="8"/>
        <rFont val="Arial"/>
        <family val="2"/>
      </rPr>
      <t>: Se refiere al código asignado por el CONAC de acuerdo a la estructura del Clasificador por Fuente de Financiamiento. (DOF 2-ene-13)</t>
    </r>
  </si>
  <si>
    <t>Nombre del ente público
ESTADO ANALÍTICO DEL EJERCICIO DEL PRESUPUESTO DE EGRESOS
DEL 1 DE ENERO AL XXX DE 2017</t>
  </si>
  <si>
    <t>UNIVERSIDAD TECNOLOGICA DE LEON
ESTADO ANALÍTICO DEL EJERCICIO DEL PRESUPUESTO DE EGRESOS POR OBJETO DEL GASTO (CAPÍTULO Y CONCEPTO)
AL 31 DE MARZO DEL 2017</t>
  </si>
  <si>
    <t>UNIVERSIDAD TECNOLOGICA DE LEON
ESTADO ANALÍTICO DEL EJERCICIO DEL PRESUPUESTO DE EGRESOS CLASIFICACIÓN ECONÓMICA (POR TIPO DE GASTO)
AL 31 DE MARZO DEL 2017</t>
  </si>
  <si>
    <t>UNIVERSIDAD TECNOLOGICA DE LEON
ESTADO ANALÍTICO DEL EJERCICIO DEL PRESUPUESTO DE EGRESOS CLASIFICACIÓN FUNCIONAL (FINALIDAD Y FUNCIÓN)
AL 31 DE MARZO DEL 2017</t>
  </si>
  <si>
    <t>UNIVERSIDAD TECNOLOGICA DE LEON
ESTADO ANALÍTICO DEL EJERCICIO DEL PRESUPUESTO DE EGRESOS CLASIFICACIÓN ADMINISTRATIVA
AL 31 DE MARZO DEL 2017</t>
  </si>
  <si>
    <t>RECTORIA</t>
  </si>
  <si>
    <t>SECRETARIO ACADEMICO</t>
  </si>
  <si>
    <t>SECRETARIO DE VINCULACIÓN</t>
  </si>
  <si>
    <t>DIRECCION DE ADMINISTRACIÓN Y FINANZAS</t>
  </si>
  <si>
    <t>UINIDAD ACADEMICA SURESTE</t>
  </si>
  <si>
    <t>UNIDAD ACADEMICA DE GUANAJUATO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</si>
</sst>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#,##0.00_ ;\-#,##0.00\ "/>
  </numFmts>
  <fonts count="14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b/>
      <sz val="8"/>
      <color theme="3"/>
      <name val="Arial"/>
      <family val="2"/>
    </font>
    <font>
      <sz val="8"/>
      <color theme="1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1" tint="0.49998474074526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83">
    <xf numFmtId="0" fontId="0" fillId="0" borderId="0" xfId="0"/>
    <xf numFmtId="0" fontId="0" fillId="0" borderId="0" xfId="0" applyProtection="1">
      <protection locked="0"/>
    </xf>
    <xf numFmtId="0" fontId="6" fillId="0" borderId="0" xfId="8" applyFont="1" applyBorder="1" applyAlignment="1" applyProtection="1">
      <alignment horizontal="center" vertical="top"/>
    </xf>
    <xf numFmtId="0" fontId="2" fillId="0" borderId="0" xfId="9" applyFont="1" applyFill="1" applyBorder="1" applyAlignment="1" applyProtection="1"/>
    <xf numFmtId="0" fontId="6" fillId="0" borderId="1" xfId="8" applyFont="1" applyBorder="1" applyAlignment="1" applyProtection="1">
      <alignment horizontal="center" vertical="top"/>
      <protection hidden="1"/>
    </xf>
    <xf numFmtId="0" fontId="10" fillId="0" borderId="0" xfId="9" applyFont="1" applyFill="1" applyBorder="1" applyAlignment="1" applyProtection="1"/>
    <xf numFmtId="4" fontId="9" fillId="0" borderId="0" xfId="0" applyNumberFormat="1" applyFont="1" applyFill="1" applyBorder="1" applyAlignment="1" applyProtection="1">
      <alignment horizontal="right"/>
      <protection locked="0"/>
    </xf>
    <xf numFmtId="0" fontId="10" fillId="0" borderId="0" xfId="9" applyFont="1" applyFill="1" applyBorder="1" applyAlignment="1" applyProtection="1">
      <alignment horizontal="left"/>
    </xf>
    <xf numFmtId="0" fontId="6" fillId="0" borderId="2" xfId="8" applyFont="1" applyBorder="1" applyAlignment="1" applyProtection="1">
      <alignment horizontal="center" vertical="top"/>
      <protection hidden="1"/>
    </xf>
    <xf numFmtId="0" fontId="2" fillId="0" borderId="3" xfId="9" applyFont="1" applyFill="1" applyBorder="1" applyAlignment="1" applyProtection="1"/>
    <xf numFmtId="0" fontId="0" fillId="0" borderId="1" xfId="0" applyBorder="1" applyAlignment="1" applyProtection="1">
      <alignment horizontal="center"/>
      <protection locked="0"/>
    </xf>
    <xf numFmtId="0" fontId="0" fillId="0" borderId="0" xfId="0" applyBorder="1" applyProtection="1">
      <protection locked="0"/>
    </xf>
    <xf numFmtId="0" fontId="0" fillId="0" borderId="6" xfId="0" applyBorder="1" applyAlignment="1" applyProtection="1">
      <alignment horizontal="center"/>
      <protection locked="0"/>
    </xf>
    <xf numFmtId="0" fontId="0" fillId="0" borderId="7" xfId="0" applyBorder="1" applyProtection="1">
      <protection locked="0"/>
    </xf>
    <xf numFmtId="0" fontId="2" fillId="0" borderId="3" xfId="9" applyFont="1" applyFill="1" applyBorder="1" applyAlignment="1" applyProtection="1">
      <alignment wrapText="1"/>
    </xf>
    <xf numFmtId="0" fontId="0" fillId="0" borderId="1" xfId="0" applyFill="1" applyBorder="1" applyAlignment="1" applyProtection="1">
      <alignment horizontal="center"/>
    </xf>
    <xf numFmtId="0" fontId="9" fillId="0" borderId="0" xfId="0" applyFont="1" applyFill="1" applyBorder="1" applyProtection="1"/>
    <xf numFmtId="0" fontId="0" fillId="0" borderId="0" xfId="0" applyFill="1" applyBorder="1" applyProtection="1"/>
    <xf numFmtId="0" fontId="0" fillId="0" borderId="6" xfId="0" applyFill="1" applyBorder="1" applyAlignment="1" applyProtection="1">
      <alignment horizontal="center"/>
    </xf>
    <xf numFmtId="0" fontId="0" fillId="0" borderId="7" xfId="0" applyFill="1" applyBorder="1" applyProtection="1"/>
    <xf numFmtId="0" fontId="5" fillId="0" borderId="1" xfId="0" applyFont="1" applyFill="1" applyBorder="1" applyAlignment="1" applyProtection="1">
      <alignment horizontal="center"/>
      <protection hidden="1"/>
    </xf>
    <xf numFmtId="0" fontId="3" fillId="0" borderId="1" xfId="0" applyFont="1" applyFill="1" applyBorder="1" applyAlignment="1" applyProtection="1">
      <alignment horizontal="center"/>
    </xf>
    <xf numFmtId="0" fontId="3" fillId="0" borderId="0" xfId="0" applyFont="1" applyFill="1" applyBorder="1" applyProtection="1"/>
    <xf numFmtId="0" fontId="0" fillId="0" borderId="0" xfId="0" applyProtection="1"/>
    <xf numFmtId="0" fontId="6" fillId="0" borderId="2" xfId="8" applyFont="1" applyFill="1" applyBorder="1" applyAlignment="1" applyProtection="1">
      <alignment horizontal="center" vertical="top"/>
      <protection hidden="1"/>
    </xf>
    <xf numFmtId="0" fontId="2" fillId="2" borderId="0" xfId="8" applyFont="1" applyFill="1" applyBorder="1" applyAlignment="1">
      <alignment horizontal="left" vertical="center" wrapText="1"/>
    </xf>
    <xf numFmtId="0" fontId="2" fillId="3" borderId="0" xfId="8" applyFont="1" applyFill="1" applyBorder="1" applyAlignment="1">
      <alignment horizontal="left" vertical="center" wrapText="1"/>
    </xf>
    <xf numFmtId="0" fontId="0" fillId="0" borderId="0" xfId="0" applyFont="1" applyProtection="1"/>
    <xf numFmtId="0" fontId="9" fillId="0" borderId="1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wrapText="1"/>
    </xf>
    <xf numFmtId="0" fontId="0" fillId="0" borderId="1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6" fillId="4" borderId="9" xfId="9" applyFont="1" applyFill="1" applyBorder="1" applyAlignment="1">
      <alignment horizontal="center" vertical="center"/>
    </xf>
    <xf numFmtId="4" fontId="6" fillId="4" borderId="9" xfId="9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 applyProtection="1">
      <alignment horizontal="center"/>
    </xf>
    <xf numFmtId="0" fontId="0" fillId="0" borderId="0" xfId="0" applyFont="1" applyBorder="1" applyProtection="1"/>
    <xf numFmtId="0" fontId="0" fillId="0" borderId="6" xfId="0" applyFont="1" applyBorder="1" applyAlignment="1" applyProtection="1">
      <alignment horizontal="center"/>
    </xf>
    <xf numFmtId="0" fontId="0" fillId="0" borderId="7" xfId="0" applyFont="1" applyBorder="1" applyProtection="1"/>
    <xf numFmtId="0" fontId="6" fillId="4" borderId="9" xfId="9" applyFont="1" applyFill="1" applyBorder="1" applyAlignment="1">
      <alignment horizontal="center" vertical="center" wrapText="1"/>
    </xf>
    <xf numFmtId="0" fontId="11" fillId="0" borderId="0" xfId="0" applyFont="1"/>
    <xf numFmtId="0" fontId="11" fillId="0" borderId="0" xfId="0" applyFont="1" applyAlignment="1">
      <alignment horizontal="left" wrapText="1" indent="1"/>
    </xf>
    <xf numFmtId="0" fontId="11" fillId="0" borderId="0" xfId="0" applyFont="1" applyAlignment="1">
      <alignment horizontal="left" vertical="center" wrapText="1" indent="1"/>
    </xf>
    <xf numFmtId="0" fontId="11" fillId="0" borderId="0" xfId="0" applyFont="1" applyProtection="1">
      <protection locked="0"/>
    </xf>
    <xf numFmtId="0" fontId="11" fillId="0" borderId="0" xfId="0" applyFont="1" applyAlignment="1" applyProtection="1">
      <alignment horizontal="center"/>
      <protection locked="0"/>
    </xf>
    <xf numFmtId="0" fontId="0" fillId="0" borderId="0" xfId="0" applyFont="1" applyAlignment="1">
      <alignment horizontal="left" wrapText="1" indent="1"/>
    </xf>
    <xf numFmtId="0" fontId="0" fillId="0" borderId="1" xfId="0" applyFont="1" applyFill="1" applyBorder="1" applyAlignment="1" applyProtection="1">
      <alignment horizontal="center"/>
    </xf>
    <xf numFmtId="4" fontId="0" fillId="0" borderId="5" xfId="0" applyNumberFormat="1" applyFont="1" applyBorder="1" applyProtection="1">
      <protection locked="0"/>
    </xf>
    <xf numFmtId="0" fontId="0" fillId="0" borderId="0" xfId="0" applyFont="1" applyFill="1" applyBorder="1" applyAlignment="1" applyProtection="1">
      <alignment horizontal="left" indent="1"/>
    </xf>
    <xf numFmtId="0" fontId="0" fillId="0" borderId="6" xfId="0" applyFont="1" applyFill="1" applyBorder="1" applyAlignment="1" applyProtection="1">
      <alignment horizontal="center"/>
    </xf>
    <xf numFmtId="0" fontId="0" fillId="0" borderId="7" xfId="0" applyFont="1" applyFill="1" applyBorder="1" applyAlignment="1" applyProtection="1">
      <alignment horizontal="left" indent="1"/>
    </xf>
    <xf numFmtId="4" fontId="0" fillId="0" borderId="8" xfId="0" applyNumberFormat="1" applyFont="1" applyBorder="1" applyProtection="1">
      <protection locked="0"/>
    </xf>
    <xf numFmtId="0" fontId="3" fillId="0" borderId="0" xfId="8" applyFont="1" applyAlignment="1" applyProtection="1">
      <alignment vertical="top"/>
    </xf>
    <xf numFmtId="0" fontId="3" fillId="0" borderId="0" xfId="8" applyFont="1" applyAlignment="1">
      <alignment vertical="top" wrapText="1"/>
    </xf>
    <xf numFmtId="4" fontId="3" fillId="0" borderId="0" xfId="8" applyNumberFormat="1" applyFont="1" applyAlignment="1">
      <alignment vertical="top"/>
    </xf>
    <xf numFmtId="0" fontId="3" fillId="0" borderId="0" xfId="8" applyFont="1" applyAlignment="1">
      <alignment vertical="top"/>
    </xf>
    <xf numFmtId="0" fontId="3" fillId="0" borderId="0" xfId="8" applyFont="1" applyAlignment="1" applyProtection="1">
      <alignment vertical="top" wrapText="1"/>
      <protection locked="0"/>
    </xf>
    <xf numFmtId="0" fontId="3" fillId="0" borderId="0" xfId="8" applyFont="1" applyAlignment="1" applyProtection="1">
      <alignment horizontal="left" vertical="top" wrapText="1" indent="5"/>
      <protection locked="0"/>
    </xf>
    <xf numFmtId="0" fontId="3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horizontal="center" vertical="top"/>
      <protection locked="0"/>
    </xf>
    <xf numFmtId="0" fontId="3" fillId="0" borderId="0" xfId="8" applyFont="1" applyBorder="1" applyAlignment="1" applyProtection="1">
      <alignment horizontal="left" vertical="top" wrapText="1" indent="2"/>
      <protection locked="0"/>
    </xf>
    <xf numFmtId="0" fontId="3" fillId="0" borderId="0" xfId="8" applyFont="1" applyBorder="1" applyAlignment="1" applyProtection="1">
      <alignment vertical="top" wrapText="1"/>
      <protection locked="0"/>
    </xf>
    <xf numFmtId="0" fontId="3" fillId="0" borderId="0" xfId="8" applyFont="1" applyBorder="1" applyAlignment="1" applyProtection="1">
      <alignment horizontal="left" vertical="top" wrapText="1"/>
      <protection locked="0"/>
    </xf>
    <xf numFmtId="0" fontId="0" fillId="0" borderId="0" xfId="0" applyFont="1" applyFill="1" applyBorder="1" applyAlignment="1">
      <alignment horizontal="left" wrapText="1" indent="1"/>
    </xf>
    <xf numFmtId="0" fontId="0" fillId="0" borderId="7" xfId="0" applyFont="1" applyFill="1" applyBorder="1" applyAlignment="1">
      <alignment horizontal="left" wrapText="1" indent="1"/>
    </xf>
    <xf numFmtId="0" fontId="12" fillId="0" borderId="0" xfId="0" applyFont="1" applyAlignment="1">
      <alignment horizontal="justify" wrapText="1"/>
    </xf>
    <xf numFmtId="4" fontId="9" fillId="0" borderId="3" xfId="0" applyNumberFormat="1" applyFont="1" applyFill="1" applyBorder="1" applyAlignment="1" applyProtection="1">
      <alignment horizontal="right"/>
      <protection locked="0"/>
    </xf>
    <xf numFmtId="4" fontId="9" fillId="0" borderId="4" xfId="0" applyNumberFormat="1" applyFont="1" applyFill="1" applyBorder="1" applyAlignment="1" applyProtection="1">
      <alignment horizontal="right"/>
      <protection locked="0"/>
    </xf>
    <xf numFmtId="4" fontId="9" fillId="0" borderId="0" xfId="0" applyNumberFormat="1" applyFont="1" applyBorder="1" applyProtection="1">
      <protection locked="0"/>
    </xf>
    <xf numFmtId="4" fontId="9" fillId="0" borderId="5" xfId="0" applyNumberFormat="1" applyFont="1" applyBorder="1" applyProtection="1">
      <protection locked="0"/>
    </xf>
    <xf numFmtId="4" fontId="0" fillId="0" borderId="0" xfId="0" applyNumberFormat="1" applyFont="1" applyBorder="1" applyProtection="1">
      <protection locked="0"/>
    </xf>
    <xf numFmtId="4" fontId="0" fillId="0" borderId="7" xfId="0" applyNumberFormat="1" applyFont="1" applyBorder="1" applyProtection="1">
      <protection locked="0"/>
    </xf>
    <xf numFmtId="4" fontId="0" fillId="0" borderId="0" xfId="0" applyNumberFormat="1" applyBorder="1" applyProtection="1">
      <protection locked="0"/>
    </xf>
    <xf numFmtId="4" fontId="0" fillId="0" borderId="5" xfId="0" applyNumberFormat="1" applyBorder="1" applyProtection="1">
      <protection locked="0"/>
    </xf>
    <xf numFmtId="4" fontId="0" fillId="0" borderId="7" xfId="0" applyNumberFormat="1" applyBorder="1" applyProtection="1">
      <protection locked="0"/>
    </xf>
    <xf numFmtId="4" fontId="0" fillId="0" borderId="8" xfId="0" applyNumberFormat="1" applyBorder="1" applyProtection="1">
      <protection locked="0"/>
    </xf>
    <xf numFmtId="165" fontId="0" fillId="0" borderId="0" xfId="0" applyNumberFormat="1" applyFont="1" applyBorder="1" applyProtection="1">
      <protection locked="0"/>
    </xf>
    <xf numFmtId="165" fontId="0" fillId="0" borderId="5" xfId="0" applyNumberFormat="1" applyFont="1" applyBorder="1" applyProtection="1">
      <protection locked="0"/>
    </xf>
    <xf numFmtId="165" fontId="0" fillId="0" borderId="7" xfId="0" applyNumberFormat="1" applyFont="1" applyBorder="1" applyProtection="1">
      <protection locked="0"/>
    </xf>
    <xf numFmtId="165" fontId="0" fillId="0" borderId="8" xfId="0" applyNumberFormat="1" applyFont="1" applyBorder="1" applyProtection="1">
      <protection locked="0"/>
    </xf>
    <xf numFmtId="165" fontId="0" fillId="0" borderId="5" xfId="0" applyNumberFormat="1" applyFont="1" applyBorder="1" applyAlignment="1" applyProtection="1">
      <alignment horizontal="right"/>
      <protection locked="0"/>
    </xf>
    <xf numFmtId="0" fontId="6" fillId="4" borderId="10" xfId="9" applyFont="1" applyFill="1" applyBorder="1" applyAlignment="1" applyProtection="1">
      <alignment horizontal="center" vertical="center" wrapText="1"/>
      <protection locked="0"/>
    </xf>
    <xf numFmtId="0" fontId="6" fillId="4" borderId="11" xfId="9" applyFont="1" applyFill="1" applyBorder="1" applyAlignment="1" applyProtection="1">
      <alignment horizontal="center" vertical="center" wrapText="1"/>
      <protection locked="0"/>
    </xf>
    <xf numFmtId="0" fontId="6" fillId="4" borderId="12" xfId="9" applyFont="1" applyFill="1" applyBorder="1" applyAlignment="1" applyProtection="1">
      <alignment horizontal="center" vertical="center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"/>
  <sheetViews>
    <sheetView workbookViewId="0">
      <selection activeCell="H5" sqref="H5"/>
    </sheetView>
  </sheetViews>
  <sheetFormatPr baseColWidth="10" defaultRowHeight="11.25" x14ac:dyDescent="0.2"/>
  <cols>
    <col min="1" max="3" width="4.83203125" style="43" customWidth="1"/>
    <col min="4" max="5" width="9.1640625" style="43" customWidth="1"/>
    <col min="6" max="6" width="8.1640625" style="43" bestFit="1" customWidth="1"/>
    <col min="7" max="7" width="72.83203125" style="42" customWidth="1"/>
    <col min="8" max="8" width="18.33203125" style="42" customWidth="1"/>
    <col min="9" max="9" width="16.6640625" style="42" customWidth="1"/>
    <col min="10" max="15" width="18.33203125" style="42" customWidth="1"/>
    <col min="16" max="16384" width="12" style="42"/>
  </cols>
  <sheetData>
    <row r="1" spans="1:15" ht="35.1" customHeight="1" x14ac:dyDescent="0.2">
      <c r="A1" s="80" t="s">
        <v>179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2"/>
    </row>
    <row r="2" spans="1:15" ht="24.95" customHeight="1" x14ac:dyDescent="0.2">
      <c r="A2" s="32" t="s">
        <v>0</v>
      </c>
      <c r="B2" s="38" t="s">
        <v>1</v>
      </c>
      <c r="C2" s="32" t="s">
        <v>13</v>
      </c>
      <c r="D2" s="38" t="s">
        <v>2</v>
      </c>
      <c r="E2" s="32" t="s">
        <v>16</v>
      </c>
      <c r="F2" s="32" t="s">
        <v>3</v>
      </c>
      <c r="G2" s="32" t="s">
        <v>4</v>
      </c>
      <c r="H2" s="33" t="s">
        <v>5</v>
      </c>
      <c r="I2" s="33" t="s">
        <v>143</v>
      </c>
      <c r="J2" s="33" t="s">
        <v>6</v>
      </c>
      <c r="K2" s="33" t="s">
        <v>7</v>
      </c>
      <c r="L2" s="33" t="s">
        <v>8</v>
      </c>
      <c r="M2" s="33" t="s">
        <v>9</v>
      </c>
      <c r="N2" s="33" t="s">
        <v>10</v>
      </c>
      <c r="O2" s="33" t="s">
        <v>11</v>
      </c>
    </row>
    <row r="3" spans="1:15" x14ac:dyDescent="0.2">
      <c r="A3" s="4">
        <v>900001</v>
      </c>
      <c r="B3" s="2"/>
      <c r="C3" s="5"/>
      <c r="D3" s="5"/>
      <c r="E3" s="5"/>
      <c r="F3" s="7"/>
      <c r="G3" s="3" t="s">
        <v>12</v>
      </c>
      <c r="H3" s="6">
        <v>0</v>
      </c>
      <c r="I3" s="6">
        <v>0</v>
      </c>
      <c r="J3" s="6">
        <v>0</v>
      </c>
      <c r="K3" s="6">
        <v>0</v>
      </c>
      <c r="L3" s="6">
        <v>0</v>
      </c>
      <c r="M3" s="6">
        <v>0</v>
      </c>
      <c r="N3" s="6">
        <v>0</v>
      </c>
      <c r="O3" s="6">
        <v>0</v>
      </c>
    </row>
  </sheetData>
  <sheetProtection algorithmName="SHA-512" hashValue="eR4H+1DZJYTEGKgiqfF9UvFe98IW1f0oJfUwWPqqDql4OeORJsd6p+seH4mATHN2V+p6kTnyYGD8/vDEgnI65w==" saltValue="XWXWzP0LknQZ9bIZ3VlYjA==" spinCount="100000" sheet="1" objects="1" scenarios="1" formatCells="0" formatColumns="0" formatRows="0" insertRows="0" deleteRows="0" autoFilter="0"/>
  <protectedRanges>
    <protectedRange sqref="H3:O3" name="Rango1_2"/>
  </protectedRanges>
  <mergeCells count="1">
    <mergeCell ref="A1:O1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9"/>
  <sheetViews>
    <sheetView zoomScale="120" zoomScaleNormal="120" zoomScaleSheetLayoutView="100" workbookViewId="0"/>
  </sheetViews>
  <sheetFormatPr baseColWidth="10" defaultRowHeight="11.25" x14ac:dyDescent="0.2"/>
  <cols>
    <col min="1" max="1" width="135.83203125" style="39" customWidth="1"/>
    <col min="2" max="16384" width="12" style="39"/>
  </cols>
  <sheetData>
    <row r="1" spans="1:1" x14ac:dyDescent="0.2">
      <c r="A1" s="25" t="s">
        <v>131</v>
      </c>
    </row>
    <row r="2" spans="1:1" x14ac:dyDescent="0.2">
      <c r="A2" s="40"/>
    </row>
    <row r="3" spans="1:1" x14ac:dyDescent="0.2">
      <c r="A3" s="40" t="s">
        <v>161</v>
      </c>
    </row>
    <row r="4" spans="1:1" x14ac:dyDescent="0.2">
      <c r="A4" s="40" t="s">
        <v>150</v>
      </c>
    </row>
    <row r="5" spans="1:1" x14ac:dyDescent="0.2">
      <c r="A5" s="40" t="s">
        <v>151</v>
      </c>
    </row>
    <row r="6" spans="1:1" x14ac:dyDescent="0.2">
      <c r="A6" s="40" t="s">
        <v>152</v>
      </c>
    </row>
    <row r="7" spans="1:1" ht="22.5" x14ac:dyDescent="0.2">
      <c r="A7" s="40" t="s">
        <v>153</v>
      </c>
    </row>
    <row r="8" spans="1:1" ht="33.75" x14ac:dyDescent="0.2">
      <c r="A8" s="40" t="s">
        <v>155</v>
      </c>
    </row>
    <row r="9" spans="1:1" ht="22.5" x14ac:dyDescent="0.2">
      <c r="A9" s="40" t="s">
        <v>157</v>
      </c>
    </row>
    <row r="10" spans="1:1" x14ac:dyDescent="0.2">
      <c r="A10" s="40" t="s">
        <v>158</v>
      </c>
    </row>
    <row r="11" spans="1:1" x14ac:dyDescent="0.2">
      <c r="A11" s="40"/>
    </row>
    <row r="12" spans="1:1" x14ac:dyDescent="0.2">
      <c r="A12" s="26" t="s">
        <v>132</v>
      </c>
    </row>
    <row r="13" spans="1:1" x14ac:dyDescent="0.2">
      <c r="A13" s="40" t="s">
        <v>133</v>
      </c>
    </row>
    <row r="14" spans="1:1" ht="11.25" customHeight="1" x14ac:dyDescent="0.2">
      <c r="A14" s="40"/>
    </row>
    <row r="15" spans="1:1" x14ac:dyDescent="0.2">
      <c r="A15" s="26" t="s">
        <v>135</v>
      </c>
    </row>
    <row r="16" spans="1:1" x14ac:dyDescent="0.2">
      <c r="A16" s="40" t="s">
        <v>136</v>
      </c>
    </row>
    <row r="17" spans="1:1" x14ac:dyDescent="0.2">
      <c r="A17" s="40"/>
    </row>
    <row r="18" spans="1:1" x14ac:dyDescent="0.2">
      <c r="A18" s="26" t="s">
        <v>134</v>
      </c>
    </row>
    <row r="19" spans="1:1" ht="39.950000000000003" customHeight="1" x14ac:dyDescent="0.2">
      <c r="A19" s="41" t="s">
        <v>140</v>
      </c>
    </row>
  </sheetData>
  <sheetProtection algorithmName="SHA-512" hashValue="KfmdhmIDpAZhA20PLrwztY5u6DZGi6UyjskbGTiJn4wDsOjJacaddKRiptWf5oghbcRWC1JPD6oUJdImI4rqdQ==" saltValue="uvaQtKSK/k1b8r091V9XRg==" spinCount="100000" sheet="1" objects="1" scenarios="1"/>
  <pageMargins left="0.70866141732283472" right="0.70866141732283472" top="0.74803149606299213" bottom="0.74803149606299213" header="0.31496062992125984" footer="0.31496062992125984"/>
  <pageSetup orientation="landscape" r:id="rId1"/>
  <headerFooter>
    <oddHeader>&amp;C&amp;10ESTADO ANALÍTICO DEL EJERCICIO DEL PRESUPUESTO DE EGRESOS</oddHeader>
    <oddFooter>&amp;L&amp;A&amp;R&amp;F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workbookViewId="0">
      <selection activeCell="C22" sqref="C22"/>
    </sheetView>
  </sheetViews>
  <sheetFormatPr baseColWidth="10" defaultRowHeight="11.25" x14ac:dyDescent="0.2"/>
  <cols>
    <col min="1" max="1" width="9.1640625" style="23" customWidth="1"/>
    <col min="2" max="2" width="85.83203125" style="23" bestFit="1" customWidth="1"/>
    <col min="3" max="8" width="18.33203125" style="23" customWidth="1"/>
    <col min="9" max="16384" width="12" style="23"/>
  </cols>
  <sheetData>
    <row r="1" spans="1:8" ht="50.1" customHeight="1" x14ac:dyDescent="0.2">
      <c r="A1" s="80" t="s">
        <v>176</v>
      </c>
      <c r="B1" s="81"/>
      <c r="C1" s="81"/>
      <c r="D1" s="81"/>
      <c r="E1" s="81"/>
      <c r="F1" s="81"/>
      <c r="G1" s="81"/>
      <c r="H1" s="82"/>
    </row>
    <row r="2" spans="1:8" ht="24.95" customHeight="1" x14ac:dyDescent="0.2">
      <c r="A2" s="38" t="s">
        <v>31</v>
      </c>
      <c r="B2" s="32" t="s">
        <v>4</v>
      </c>
      <c r="C2" s="33" t="s">
        <v>5</v>
      </c>
      <c r="D2" s="33" t="s">
        <v>143</v>
      </c>
      <c r="E2" s="33" t="s">
        <v>6</v>
      </c>
      <c r="F2" s="33" t="s">
        <v>8</v>
      </c>
      <c r="G2" s="33" t="s">
        <v>10</v>
      </c>
      <c r="H2" s="33" t="s">
        <v>11</v>
      </c>
    </row>
    <row r="3" spans="1:8" x14ac:dyDescent="0.2">
      <c r="A3" s="8">
        <v>900001</v>
      </c>
      <c r="B3" s="9" t="s">
        <v>12</v>
      </c>
      <c r="C3" s="65">
        <f t="shared" ref="C3:H3" si="0">C4+C6</f>
        <v>0</v>
      </c>
      <c r="D3" s="65">
        <f t="shared" si="0"/>
        <v>0</v>
      </c>
      <c r="E3" s="65">
        <f t="shared" si="0"/>
        <v>0</v>
      </c>
      <c r="F3" s="65">
        <f t="shared" si="0"/>
        <v>0</v>
      </c>
      <c r="G3" s="65">
        <f t="shared" si="0"/>
        <v>0</v>
      </c>
      <c r="H3" s="66">
        <f t="shared" si="0"/>
        <v>0</v>
      </c>
    </row>
    <row r="4" spans="1:8" x14ac:dyDescent="0.2">
      <c r="A4" s="10"/>
      <c r="B4" s="16" t="s">
        <v>56</v>
      </c>
      <c r="C4" s="67">
        <f t="shared" ref="C4:H4" si="1">+C5</f>
        <v>0</v>
      </c>
      <c r="D4" s="67">
        <f t="shared" si="1"/>
        <v>0</v>
      </c>
      <c r="E4" s="67">
        <f t="shared" si="1"/>
        <v>0</v>
      </c>
      <c r="F4" s="67">
        <f t="shared" si="1"/>
        <v>0</v>
      </c>
      <c r="G4" s="67">
        <f t="shared" si="1"/>
        <v>0</v>
      </c>
      <c r="H4" s="68">
        <f t="shared" si="1"/>
        <v>0</v>
      </c>
    </row>
    <row r="5" spans="1:8" x14ac:dyDescent="0.2">
      <c r="A5" s="10">
        <v>31111</v>
      </c>
      <c r="B5" s="11" t="s">
        <v>55</v>
      </c>
      <c r="C5" s="71">
        <v>0</v>
      </c>
      <c r="D5" s="71">
        <v>0</v>
      </c>
      <c r="E5" s="71">
        <f>C5+D5</f>
        <v>0</v>
      </c>
      <c r="F5" s="71">
        <v>0</v>
      </c>
      <c r="G5" s="71">
        <v>0</v>
      </c>
      <c r="H5" s="79">
        <f t="shared" ref="H5" si="2">E5-F5</f>
        <v>0</v>
      </c>
    </row>
    <row r="6" spans="1:8" x14ac:dyDescent="0.2">
      <c r="A6" s="10"/>
      <c r="B6" s="16" t="s">
        <v>44</v>
      </c>
      <c r="C6" s="67">
        <f t="shared" ref="C6:H6" si="3">SUM(C7:C12)</f>
        <v>0</v>
      </c>
      <c r="D6" s="67">
        <f t="shared" si="3"/>
        <v>0</v>
      </c>
      <c r="E6" s="67">
        <f t="shared" si="3"/>
        <v>0</v>
      </c>
      <c r="F6" s="67">
        <f t="shared" si="3"/>
        <v>0</v>
      </c>
      <c r="G6" s="67">
        <f t="shared" si="3"/>
        <v>0</v>
      </c>
      <c r="H6" s="68">
        <f t="shared" si="3"/>
        <v>0</v>
      </c>
    </row>
    <row r="7" spans="1:8" x14ac:dyDescent="0.2">
      <c r="A7" s="10">
        <v>31120</v>
      </c>
      <c r="B7" s="11" t="s">
        <v>28</v>
      </c>
      <c r="C7" s="71">
        <v>0</v>
      </c>
      <c r="D7" s="71">
        <v>0</v>
      </c>
      <c r="E7" s="71">
        <f t="shared" ref="E7:E11" si="4">C7+D7</f>
        <v>0</v>
      </c>
      <c r="F7" s="71">
        <v>0</v>
      </c>
      <c r="G7" s="71">
        <v>0</v>
      </c>
      <c r="H7" s="79">
        <f t="shared" ref="H7:H12" si="5">E7-F7</f>
        <v>0</v>
      </c>
    </row>
    <row r="8" spans="1:8" x14ac:dyDescent="0.2">
      <c r="A8" s="10">
        <v>31210</v>
      </c>
      <c r="B8" s="11" t="s">
        <v>45</v>
      </c>
      <c r="C8" s="71">
        <v>0</v>
      </c>
      <c r="D8" s="71">
        <v>0</v>
      </c>
      <c r="E8" s="71">
        <f t="shared" si="4"/>
        <v>0</v>
      </c>
      <c r="F8" s="71">
        <v>0</v>
      </c>
      <c r="G8" s="71">
        <v>0</v>
      </c>
      <c r="H8" s="79">
        <f t="shared" si="5"/>
        <v>0</v>
      </c>
    </row>
    <row r="9" spans="1:8" x14ac:dyDescent="0.2">
      <c r="A9" s="10">
        <v>31220</v>
      </c>
      <c r="B9" s="11" t="s">
        <v>46</v>
      </c>
      <c r="C9" s="71">
        <v>0</v>
      </c>
      <c r="D9" s="71">
        <v>0</v>
      </c>
      <c r="E9" s="71">
        <f t="shared" si="4"/>
        <v>0</v>
      </c>
      <c r="F9" s="71">
        <v>0</v>
      </c>
      <c r="G9" s="71">
        <v>0</v>
      </c>
      <c r="H9" s="79">
        <f t="shared" si="5"/>
        <v>0</v>
      </c>
    </row>
    <row r="10" spans="1:8" x14ac:dyDescent="0.2">
      <c r="A10" s="10">
        <v>32200</v>
      </c>
      <c r="B10" s="11" t="s">
        <v>53</v>
      </c>
      <c r="C10" s="71">
        <v>0</v>
      </c>
      <c r="D10" s="71">
        <v>0</v>
      </c>
      <c r="E10" s="71">
        <f t="shared" si="4"/>
        <v>0</v>
      </c>
      <c r="F10" s="71">
        <v>0</v>
      </c>
      <c r="G10" s="71">
        <v>0</v>
      </c>
      <c r="H10" s="79">
        <f t="shared" si="5"/>
        <v>0</v>
      </c>
    </row>
    <row r="11" spans="1:8" x14ac:dyDescent="0.2">
      <c r="A11" s="10">
        <v>32300</v>
      </c>
      <c r="B11" s="11" t="s">
        <v>54</v>
      </c>
      <c r="C11" s="71">
        <v>0</v>
      </c>
      <c r="D11" s="71">
        <v>0</v>
      </c>
      <c r="E11" s="71">
        <f t="shared" si="4"/>
        <v>0</v>
      </c>
      <c r="F11" s="71">
        <v>0</v>
      </c>
      <c r="G11" s="71">
        <v>0</v>
      </c>
      <c r="H11" s="79">
        <f t="shared" si="5"/>
        <v>0</v>
      </c>
    </row>
    <row r="12" spans="1:8" x14ac:dyDescent="0.2">
      <c r="A12" s="12">
        <v>32400</v>
      </c>
      <c r="B12" s="13" t="s">
        <v>30</v>
      </c>
      <c r="C12" s="73">
        <v>0</v>
      </c>
      <c r="D12" s="73">
        <v>0</v>
      </c>
      <c r="E12" s="73">
        <f t="shared" ref="E12" si="6">+C12+D12</f>
        <v>0</v>
      </c>
      <c r="F12" s="73">
        <v>0</v>
      </c>
      <c r="G12" s="73">
        <v>0</v>
      </c>
      <c r="H12" s="74">
        <f t="shared" si="5"/>
        <v>0</v>
      </c>
    </row>
  </sheetData>
  <sheetProtection algorithmName="SHA-512" hashValue="hxB9/sgTK2psiK6uvFUVSC+pI0pHD6cYvfm5XLTTkA0qqCCm3Trj+j9EJSHfV3EyiyUWzBqBgm9y2vXdSa2EAg==" saltValue="cgWjaQrEswrsz+uWm1gw3Q==" spinCount="100000" sheet="1" objects="1" scenarios="1" formatCells="0" formatColumns="0" formatRows="0" insertRows="0" deleteRows="0" autoFilter="0"/>
  <protectedRanges>
    <protectedRange sqref="C3:H3" name="Rango1_2_1"/>
  </protectedRanges>
  <mergeCells count="1">
    <mergeCell ref="A1:H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8"/>
  <sheetViews>
    <sheetView zoomScale="120" zoomScaleNormal="120" zoomScaleSheetLayoutView="100" workbookViewId="0">
      <selection activeCell="A8" sqref="A8"/>
    </sheetView>
  </sheetViews>
  <sheetFormatPr baseColWidth="10" defaultRowHeight="11.25" x14ac:dyDescent="0.2"/>
  <cols>
    <col min="1" max="1" width="135.83203125" style="39" customWidth="1"/>
    <col min="2" max="16384" width="12" style="39"/>
  </cols>
  <sheetData>
    <row r="1" spans="1:1" x14ac:dyDescent="0.2">
      <c r="A1" s="25" t="s">
        <v>131</v>
      </c>
    </row>
    <row r="2" spans="1:1" x14ac:dyDescent="0.2">
      <c r="A2" s="40" t="s">
        <v>161</v>
      </c>
    </row>
    <row r="3" spans="1:1" x14ac:dyDescent="0.2">
      <c r="A3" s="40" t="s">
        <v>150</v>
      </c>
    </row>
    <row r="4" spans="1:1" x14ac:dyDescent="0.2">
      <c r="A4" s="40" t="s">
        <v>151</v>
      </c>
    </row>
    <row r="5" spans="1:1" x14ac:dyDescent="0.2">
      <c r="A5" s="40" t="s">
        <v>152</v>
      </c>
    </row>
    <row r="6" spans="1:1" ht="22.5" x14ac:dyDescent="0.2">
      <c r="A6" s="40" t="s">
        <v>153</v>
      </c>
    </row>
    <row r="7" spans="1:1" ht="33.75" x14ac:dyDescent="0.2">
      <c r="A7" s="40" t="s">
        <v>155</v>
      </c>
    </row>
    <row r="8" spans="1:1" ht="22.5" x14ac:dyDescent="0.2">
      <c r="A8" s="40" t="s">
        <v>157</v>
      </c>
    </row>
    <row r="9" spans="1:1" x14ac:dyDescent="0.2">
      <c r="A9" s="40" t="s">
        <v>158</v>
      </c>
    </row>
    <row r="10" spans="1:1" x14ac:dyDescent="0.2">
      <c r="A10" s="40"/>
    </row>
    <row r="11" spans="1:1" x14ac:dyDescent="0.2">
      <c r="A11" s="26" t="s">
        <v>132</v>
      </c>
    </row>
    <row r="12" spans="1:1" x14ac:dyDescent="0.2">
      <c r="A12" s="40" t="s">
        <v>133</v>
      </c>
    </row>
    <row r="13" spans="1:1" ht="11.25" customHeight="1" x14ac:dyDescent="0.2">
      <c r="A13" s="40"/>
    </row>
    <row r="14" spans="1:1" x14ac:dyDescent="0.2">
      <c r="A14" s="26" t="s">
        <v>135</v>
      </c>
    </row>
    <row r="15" spans="1:1" x14ac:dyDescent="0.2">
      <c r="A15" s="40" t="s">
        <v>136</v>
      </c>
    </row>
    <row r="16" spans="1:1" x14ac:dyDescent="0.2">
      <c r="A16" s="40"/>
    </row>
    <row r="17" spans="1:1" x14ac:dyDescent="0.2">
      <c r="A17" s="26" t="s">
        <v>134</v>
      </c>
    </row>
    <row r="18" spans="1:1" ht="39.950000000000003" customHeight="1" x14ac:dyDescent="0.2">
      <c r="A18" s="41" t="s">
        <v>140</v>
      </c>
    </row>
  </sheetData>
  <sheetProtection algorithmName="SHA-512" hashValue="1SdtRfwWB3+bdZlqdHAvmTfKUr2n/eGkasfWxNFnOau9RHrnXqvMRV4eEDQrAqVzcxjlLxiNZZA06grDMhBEGA==" saltValue="NucMul6+D2yE3eVVPIACvQ==" spinCount="100000" sheet="1" objects="1" scenarios="1"/>
  <pageMargins left="0.70866141732283472" right="0.70866141732283472" top="0.74803149606299213" bottom="0.74803149606299213" header="0.31496062992125984" footer="0.31496062992125984"/>
  <pageSetup orientation="landscape" r:id="rId1"/>
  <headerFooter>
    <oddHeader>&amp;C&amp;10ESTADO ANALÍTICO DEL ACTIVO</oddHeader>
    <oddFooter>&amp;L&amp;A&amp;R&amp;F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workbookViewId="0">
      <pane ySplit="2" topLeftCell="A3" activePane="bottomLeft" state="frozen"/>
      <selection pane="bottomLeft" activeCell="A3" sqref="A3"/>
    </sheetView>
  </sheetViews>
  <sheetFormatPr baseColWidth="10" defaultRowHeight="11.25" x14ac:dyDescent="0.2"/>
  <cols>
    <col min="1" max="1" width="7.1640625" style="27" bestFit="1" customWidth="1"/>
    <col min="2" max="2" width="72.83203125" style="27" customWidth="1"/>
    <col min="3" max="8" width="18.33203125" style="27" customWidth="1"/>
    <col min="9" max="16384" width="12" style="27"/>
  </cols>
  <sheetData>
    <row r="1" spans="1:8" ht="50.1" customHeight="1" x14ac:dyDescent="0.2">
      <c r="A1" s="80" t="s">
        <v>182</v>
      </c>
      <c r="B1" s="81"/>
      <c r="C1" s="81"/>
      <c r="D1" s="81"/>
      <c r="E1" s="81"/>
      <c r="F1" s="81"/>
      <c r="G1" s="81"/>
      <c r="H1" s="82"/>
    </row>
    <row r="2" spans="1:8" ht="24.95" customHeight="1" x14ac:dyDescent="0.2">
      <c r="A2" s="32" t="s">
        <v>0</v>
      </c>
      <c r="B2" s="32" t="s">
        <v>4</v>
      </c>
      <c r="C2" s="33" t="s">
        <v>5</v>
      </c>
      <c r="D2" s="33" t="s">
        <v>143</v>
      </c>
      <c r="E2" s="33" t="s">
        <v>6</v>
      </c>
      <c r="F2" s="33" t="s">
        <v>8</v>
      </c>
      <c r="G2" s="33" t="s">
        <v>10</v>
      </c>
      <c r="H2" s="33" t="s">
        <v>11</v>
      </c>
    </row>
    <row r="3" spans="1:8" x14ac:dyDescent="0.2">
      <c r="A3" s="8">
        <v>900001</v>
      </c>
      <c r="B3" s="14" t="s">
        <v>12</v>
      </c>
      <c r="C3" s="65">
        <f t="shared" ref="C3:H3" si="0">SUM(C4+C13+C21+C31)</f>
        <v>128963136.7</v>
      </c>
      <c r="D3" s="65">
        <f t="shared" si="0"/>
        <v>86873757.569999993</v>
      </c>
      <c r="E3" s="65">
        <f t="shared" si="0"/>
        <v>215836894.26999998</v>
      </c>
      <c r="F3" s="65">
        <f t="shared" si="0"/>
        <v>34257635.869999997</v>
      </c>
      <c r="G3" s="65">
        <f t="shared" si="0"/>
        <v>33549955.260000002</v>
      </c>
      <c r="H3" s="66">
        <f t="shared" si="0"/>
        <v>181579258.39999998</v>
      </c>
    </row>
    <row r="4" spans="1:8" x14ac:dyDescent="0.2">
      <c r="A4" s="28">
        <v>1</v>
      </c>
      <c r="B4" s="29" t="s">
        <v>32</v>
      </c>
      <c r="C4" s="67">
        <f t="shared" ref="C4:H4" si="1">SUM(C5:C12)</f>
        <v>0</v>
      </c>
      <c r="D4" s="67">
        <f t="shared" si="1"/>
        <v>0</v>
      </c>
      <c r="E4" s="67">
        <f t="shared" si="1"/>
        <v>0</v>
      </c>
      <c r="F4" s="67">
        <f t="shared" si="1"/>
        <v>0</v>
      </c>
      <c r="G4" s="67">
        <f t="shared" si="1"/>
        <v>0</v>
      </c>
      <c r="H4" s="68">
        <f t="shared" si="1"/>
        <v>0</v>
      </c>
    </row>
    <row r="5" spans="1:8" x14ac:dyDescent="0.2">
      <c r="A5" s="30">
        <v>11</v>
      </c>
      <c r="B5" s="62" t="s">
        <v>165</v>
      </c>
      <c r="C5" s="69">
        <v>0</v>
      </c>
      <c r="D5" s="69">
        <v>0</v>
      </c>
      <c r="E5" s="69">
        <f>C5+D5</f>
        <v>0</v>
      </c>
      <c r="F5" s="69">
        <v>0</v>
      </c>
      <c r="G5" s="69">
        <v>0</v>
      </c>
      <c r="H5" s="46">
        <f>E5-F5</f>
        <v>0</v>
      </c>
    </row>
    <row r="6" spans="1:8" x14ac:dyDescent="0.2">
      <c r="A6" s="30">
        <v>12</v>
      </c>
      <c r="B6" s="62" t="s">
        <v>33</v>
      </c>
      <c r="C6" s="69">
        <v>0</v>
      </c>
      <c r="D6" s="69">
        <v>0</v>
      </c>
      <c r="E6" s="69">
        <f t="shared" ref="E6:E12" si="2">C6+D6</f>
        <v>0</v>
      </c>
      <c r="F6" s="69">
        <v>0</v>
      </c>
      <c r="G6" s="69">
        <v>0</v>
      </c>
      <c r="H6" s="46">
        <f t="shared" ref="H6:H12" si="3">E6-F6</f>
        <v>0</v>
      </c>
    </row>
    <row r="7" spans="1:8" x14ac:dyDescent="0.2">
      <c r="A7" s="30">
        <v>13</v>
      </c>
      <c r="B7" s="62" t="s">
        <v>166</v>
      </c>
      <c r="C7" s="69">
        <v>0</v>
      </c>
      <c r="D7" s="69">
        <v>0</v>
      </c>
      <c r="E7" s="69">
        <f t="shared" si="2"/>
        <v>0</v>
      </c>
      <c r="F7" s="69">
        <v>0</v>
      </c>
      <c r="G7" s="69">
        <v>0</v>
      </c>
      <c r="H7" s="46">
        <f t="shared" si="3"/>
        <v>0</v>
      </c>
    </row>
    <row r="8" spans="1:8" x14ac:dyDescent="0.2">
      <c r="A8" s="30">
        <v>14</v>
      </c>
      <c r="B8" s="62" t="s">
        <v>18</v>
      </c>
      <c r="C8" s="69">
        <v>0</v>
      </c>
      <c r="D8" s="69">
        <v>0</v>
      </c>
      <c r="E8" s="69">
        <f t="shared" si="2"/>
        <v>0</v>
      </c>
      <c r="F8" s="69">
        <v>0</v>
      </c>
      <c r="G8" s="69">
        <v>0</v>
      </c>
      <c r="H8" s="46">
        <f t="shared" si="3"/>
        <v>0</v>
      </c>
    </row>
    <row r="9" spans="1:8" x14ac:dyDescent="0.2">
      <c r="A9" s="30">
        <v>15</v>
      </c>
      <c r="B9" s="62" t="s">
        <v>39</v>
      </c>
      <c r="C9" s="69">
        <v>0</v>
      </c>
      <c r="D9" s="69">
        <v>0</v>
      </c>
      <c r="E9" s="69">
        <f t="shared" si="2"/>
        <v>0</v>
      </c>
      <c r="F9" s="69">
        <v>0</v>
      </c>
      <c r="G9" s="69">
        <v>0</v>
      </c>
      <c r="H9" s="46">
        <f t="shared" si="3"/>
        <v>0</v>
      </c>
    </row>
    <row r="10" spans="1:8" x14ac:dyDescent="0.2">
      <c r="A10" s="30">
        <v>16</v>
      </c>
      <c r="B10" s="62" t="s">
        <v>34</v>
      </c>
      <c r="C10" s="69">
        <v>0</v>
      </c>
      <c r="D10" s="69">
        <v>0</v>
      </c>
      <c r="E10" s="69">
        <f t="shared" si="2"/>
        <v>0</v>
      </c>
      <c r="F10" s="69">
        <v>0</v>
      </c>
      <c r="G10" s="69">
        <v>0</v>
      </c>
      <c r="H10" s="46">
        <f t="shared" si="3"/>
        <v>0</v>
      </c>
    </row>
    <row r="11" spans="1:8" x14ac:dyDescent="0.2">
      <c r="A11" s="30">
        <v>17</v>
      </c>
      <c r="B11" s="62" t="s">
        <v>167</v>
      </c>
      <c r="C11" s="69">
        <v>0</v>
      </c>
      <c r="D11" s="69">
        <v>0</v>
      </c>
      <c r="E11" s="69">
        <f t="shared" si="2"/>
        <v>0</v>
      </c>
      <c r="F11" s="69">
        <v>0</v>
      </c>
      <c r="G11" s="69">
        <v>0</v>
      </c>
      <c r="H11" s="46">
        <f t="shared" si="3"/>
        <v>0</v>
      </c>
    </row>
    <row r="12" spans="1:8" x14ac:dyDescent="0.2">
      <c r="A12" s="30">
        <v>18</v>
      </c>
      <c r="B12" s="62" t="s">
        <v>35</v>
      </c>
      <c r="C12" s="69">
        <v>0</v>
      </c>
      <c r="D12" s="69">
        <v>0</v>
      </c>
      <c r="E12" s="69">
        <f t="shared" si="2"/>
        <v>0</v>
      </c>
      <c r="F12" s="69">
        <v>0</v>
      </c>
      <c r="G12" s="69">
        <v>0</v>
      </c>
      <c r="H12" s="46">
        <f t="shared" si="3"/>
        <v>0</v>
      </c>
    </row>
    <row r="13" spans="1:8" x14ac:dyDescent="0.2">
      <c r="A13" s="28">
        <v>2</v>
      </c>
      <c r="B13" s="29" t="s">
        <v>36</v>
      </c>
      <c r="C13" s="67">
        <f t="shared" ref="C13:H13" si="4">SUM(C14:C20)</f>
        <v>128963136.7</v>
      </c>
      <c r="D13" s="67">
        <f t="shared" si="4"/>
        <v>86873757.569999993</v>
      </c>
      <c r="E13" s="67">
        <f t="shared" si="4"/>
        <v>215836894.26999998</v>
      </c>
      <c r="F13" s="67">
        <f t="shared" si="4"/>
        <v>34257635.869999997</v>
      </c>
      <c r="G13" s="67">
        <f t="shared" si="4"/>
        <v>33549955.260000002</v>
      </c>
      <c r="H13" s="68">
        <f t="shared" si="4"/>
        <v>181579258.39999998</v>
      </c>
    </row>
    <row r="14" spans="1:8" x14ac:dyDescent="0.2">
      <c r="A14" s="30">
        <v>21</v>
      </c>
      <c r="B14" s="62" t="s">
        <v>168</v>
      </c>
      <c r="C14" s="69">
        <v>0</v>
      </c>
      <c r="D14" s="69">
        <v>0</v>
      </c>
      <c r="E14" s="69">
        <f>+C14+D14</f>
        <v>0</v>
      </c>
      <c r="F14" s="69">
        <v>0</v>
      </c>
      <c r="G14" s="69">
        <v>0</v>
      </c>
      <c r="H14" s="46">
        <f t="shared" ref="H14:H35" si="5">E14-F14</f>
        <v>0</v>
      </c>
    </row>
    <row r="15" spans="1:8" x14ac:dyDescent="0.2">
      <c r="A15" s="30">
        <v>22</v>
      </c>
      <c r="B15" s="62" t="s">
        <v>47</v>
      </c>
      <c r="C15" s="69">
        <v>0</v>
      </c>
      <c r="D15" s="69">
        <v>0</v>
      </c>
      <c r="E15" s="69">
        <f t="shared" ref="E15:E20" si="6">+C15+D15</f>
        <v>0</v>
      </c>
      <c r="F15" s="69">
        <v>0</v>
      </c>
      <c r="G15" s="69">
        <v>0</v>
      </c>
      <c r="H15" s="46">
        <f t="shared" si="5"/>
        <v>0</v>
      </c>
    </row>
    <row r="16" spans="1:8" x14ac:dyDescent="0.2">
      <c r="A16" s="30">
        <v>23</v>
      </c>
      <c r="B16" s="62" t="s">
        <v>37</v>
      </c>
      <c r="C16" s="69">
        <v>0</v>
      </c>
      <c r="D16" s="69">
        <v>0</v>
      </c>
      <c r="E16" s="69">
        <f t="shared" si="6"/>
        <v>0</v>
      </c>
      <c r="F16" s="69">
        <v>0</v>
      </c>
      <c r="G16" s="69">
        <v>0</v>
      </c>
      <c r="H16" s="46">
        <f t="shared" si="5"/>
        <v>0</v>
      </c>
    </row>
    <row r="17" spans="1:8" x14ac:dyDescent="0.2">
      <c r="A17" s="30">
        <v>24</v>
      </c>
      <c r="B17" s="62" t="s">
        <v>169</v>
      </c>
      <c r="C17" s="69">
        <v>0</v>
      </c>
      <c r="D17" s="69">
        <v>0</v>
      </c>
      <c r="E17" s="69">
        <f t="shared" si="6"/>
        <v>0</v>
      </c>
      <c r="F17" s="69">
        <v>0</v>
      </c>
      <c r="G17" s="69">
        <v>0</v>
      </c>
      <c r="H17" s="46">
        <f t="shared" si="5"/>
        <v>0</v>
      </c>
    </row>
    <row r="18" spans="1:8" x14ac:dyDescent="0.2">
      <c r="A18" s="30">
        <v>25</v>
      </c>
      <c r="B18" s="62" t="s">
        <v>170</v>
      </c>
      <c r="C18" s="69">
        <v>128963136.7</v>
      </c>
      <c r="D18" s="69">
        <v>86873757.569999993</v>
      </c>
      <c r="E18" s="69">
        <f t="shared" si="6"/>
        <v>215836894.26999998</v>
      </c>
      <c r="F18" s="69">
        <v>34257635.869999997</v>
      </c>
      <c r="G18" s="69">
        <v>33549955.260000002</v>
      </c>
      <c r="H18" s="46">
        <f t="shared" si="5"/>
        <v>181579258.39999998</v>
      </c>
    </row>
    <row r="19" spans="1:8" x14ac:dyDescent="0.2">
      <c r="A19" s="30">
        <v>26</v>
      </c>
      <c r="B19" s="62" t="s">
        <v>171</v>
      </c>
      <c r="C19" s="69">
        <v>0</v>
      </c>
      <c r="D19" s="69">
        <v>0</v>
      </c>
      <c r="E19" s="69">
        <f t="shared" si="6"/>
        <v>0</v>
      </c>
      <c r="F19" s="69">
        <v>0</v>
      </c>
      <c r="G19" s="69">
        <v>0</v>
      </c>
      <c r="H19" s="46">
        <f t="shared" si="5"/>
        <v>0</v>
      </c>
    </row>
    <row r="20" spans="1:8" x14ac:dyDescent="0.2">
      <c r="A20" s="30">
        <v>27</v>
      </c>
      <c r="B20" s="62" t="s">
        <v>19</v>
      </c>
      <c r="C20" s="69">
        <v>0</v>
      </c>
      <c r="D20" s="69">
        <v>0</v>
      </c>
      <c r="E20" s="69">
        <f t="shared" si="6"/>
        <v>0</v>
      </c>
      <c r="F20" s="69">
        <v>0</v>
      </c>
      <c r="G20" s="69">
        <v>0</v>
      </c>
      <c r="H20" s="46">
        <f t="shared" si="5"/>
        <v>0</v>
      </c>
    </row>
    <row r="21" spans="1:8" x14ac:dyDescent="0.2">
      <c r="A21" s="28">
        <v>3</v>
      </c>
      <c r="B21" s="29" t="s">
        <v>172</v>
      </c>
      <c r="C21" s="67">
        <f t="shared" ref="C21:H21" si="7">SUM(C22:C30)</f>
        <v>0</v>
      </c>
      <c r="D21" s="67">
        <f t="shared" si="7"/>
        <v>0</v>
      </c>
      <c r="E21" s="67">
        <f t="shared" si="7"/>
        <v>0</v>
      </c>
      <c r="F21" s="67">
        <f t="shared" si="7"/>
        <v>0</v>
      </c>
      <c r="G21" s="67">
        <f t="shared" si="7"/>
        <v>0</v>
      </c>
      <c r="H21" s="68">
        <f t="shared" si="7"/>
        <v>0</v>
      </c>
    </row>
    <row r="22" spans="1:8" x14ac:dyDescent="0.2">
      <c r="A22" s="30">
        <v>31</v>
      </c>
      <c r="B22" s="62" t="s">
        <v>48</v>
      </c>
      <c r="C22" s="69">
        <v>0</v>
      </c>
      <c r="D22" s="69">
        <v>0</v>
      </c>
      <c r="E22" s="69">
        <f>+C22+D22</f>
        <v>0</v>
      </c>
      <c r="F22" s="69">
        <v>0</v>
      </c>
      <c r="G22" s="69">
        <v>0</v>
      </c>
      <c r="H22" s="46">
        <f t="shared" si="5"/>
        <v>0</v>
      </c>
    </row>
    <row r="23" spans="1:8" x14ac:dyDescent="0.2">
      <c r="A23" s="30">
        <v>32</v>
      </c>
      <c r="B23" s="62" t="s">
        <v>40</v>
      </c>
      <c r="C23" s="69">
        <v>0</v>
      </c>
      <c r="D23" s="69">
        <v>0</v>
      </c>
      <c r="E23" s="69">
        <f t="shared" ref="E23:E30" si="8">+C23+D23</f>
        <v>0</v>
      </c>
      <c r="F23" s="69">
        <v>0</v>
      </c>
      <c r="G23" s="69">
        <v>0</v>
      </c>
      <c r="H23" s="46">
        <f t="shared" si="5"/>
        <v>0</v>
      </c>
    </row>
    <row r="24" spans="1:8" x14ac:dyDescent="0.2">
      <c r="A24" s="30">
        <v>33</v>
      </c>
      <c r="B24" s="62" t="s">
        <v>49</v>
      </c>
      <c r="C24" s="69">
        <v>0</v>
      </c>
      <c r="D24" s="69">
        <v>0</v>
      </c>
      <c r="E24" s="69">
        <f t="shared" si="8"/>
        <v>0</v>
      </c>
      <c r="F24" s="69">
        <v>0</v>
      </c>
      <c r="G24" s="69">
        <v>0</v>
      </c>
      <c r="H24" s="46">
        <f t="shared" si="5"/>
        <v>0</v>
      </c>
    </row>
    <row r="25" spans="1:8" x14ac:dyDescent="0.2">
      <c r="A25" s="30">
        <v>34</v>
      </c>
      <c r="B25" s="62" t="s">
        <v>173</v>
      </c>
      <c r="C25" s="69">
        <v>0</v>
      </c>
      <c r="D25" s="69">
        <v>0</v>
      </c>
      <c r="E25" s="69">
        <f t="shared" si="8"/>
        <v>0</v>
      </c>
      <c r="F25" s="69">
        <v>0</v>
      </c>
      <c r="G25" s="69">
        <v>0</v>
      </c>
      <c r="H25" s="46">
        <f t="shared" si="5"/>
        <v>0</v>
      </c>
    </row>
    <row r="26" spans="1:8" x14ac:dyDescent="0.2">
      <c r="A26" s="30">
        <v>35</v>
      </c>
      <c r="B26" s="62" t="s">
        <v>38</v>
      </c>
      <c r="C26" s="69">
        <v>0</v>
      </c>
      <c r="D26" s="69">
        <v>0</v>
      </c>
      <c r="E26" s="69">
        <f t="shared" si="8"/>
        <v>0</v>
      </c>
      <c r="F26" s="69">
        <v>0</v>
      </c>
      <c r="G26" s="69">
        <v>0</v>
      </c>
      <c r="H26" s="46">
        <f t="shared" si="5"/>
        <v>0</v>
      </c>
    </row>
    <row r="27" spans="1:8" x14ac:dyDescent="0.2">
      <c r="A27" s="30">
        <v>36</v>
      </c>
      <c r="B27" s="62" t="s">
        <v>20</v>
      </c>
      <c r="C27" s="69">
        <v>0</v>
      </c>
      <c r="D27" s="69">
        <v>0</v>
      </c>
      <c r="E27" s="69">
        <f t="shared" si="8"/>
        <v>0</v>
      </c>
      <c r="F27" s="69">
        <v>0</v>
      </c>
      <c r="G27" s="69">
        <v>0</v>
      </c>
      <c r="H27" s="46">
        <f t="shared" si="5"/>
        <v>0</v>
      </c>
    </row>
    <row r="28" spans="1:8" x14ac:dyDescent="0.2">
      <c r="A28" s="30">
        <v>37</v>
      </c>
      <c r="B28" s="62" t="s">
        <v>21</v>
      </c>
      <c r="C28" s="69">
        <v>0</v>
      </c>
      <c r="D28" s="69">
        <v>0</v>
      </c>
      <c r="E28" s="69">
        <f t="shared" si="8"/>
        <v>0</v>
      </c>
      <c r="F28" s="69">
        <v>0</v>
      </c>
      <c r="G28" s="69">
        <v>0</v>
      </c>
      <c r="H28" s="46">
        <f t="shared" si="5"/>
        <v>0</v>
      </c>
    </row>
    <row r="29" spans="1:8" x14ac:dyDescent="0.2">
      <c r="A29" s="30">
        <v>38</v>
      </c>
      <c r="B29" s="62" t="s">
        <v>174</v>
      </c>
      <c r="C29" s="69">
        <v>0</v>
      </c>
      <c r="D29" s="69">
        <v>0</v>
      </c>
      <c r="E29" s="69">
        <f t="shared" si="8"/>
        <v>0</v>
      </c>
      <c r="F29" s="69">
        <v>0</v>
      </c>
      <c r="G29" s="69">
        <v>0</v>
      </c>
      <c r="H29" s="46">
        <f t="shared" si="5"/>
        <v>0</v>
      </c>
    </row>
    <row r="30" spans="1:8" x14ac:dyDescent="0.2">
      <c r="A30" s="30">
        <v>39</v>
      </c>
      <c r="B30" s="62" t="s">
        <v>50</v>
      </c>
      <c r="C30" s="69">
        <v>0</v>
      </c>
      <c r="D30" s="69">
        <v>0</v>
      </c>
      <c r="E30" s="69">
        <f t="shared" si="8"/>
        <v>0</v>
      </c>
      <c r="F30" s="69">
        <v>0</v>
      </c>
      <c r="G30" s="69">
        <v>0</v>
      </c>
      <c r="H30" s="46">
        <f t="shared" si="5"/>
        <v>0</v>
      </c>
    </row>
    <row r="31" spans="1:8" x14ac:dyDescent="0.2">
      <c r="A31" s="28">
        <v>4</v>
      </c>
      <c r="B31" s="29" t="s">
        <v>51</v>
      </c>
      <c r="C31" s="67">
        <f t="shared" ref="C31:H31" si="9">SUM(C32:C35)</f>
        <v>0</v>
      </c>
      <c r="D31" s="67">
        <f t="shared" si="9"/>
        <v>0</v>
      </c>
      <c r="E31" s="67">
        <f t="shared" si="9"/>
        <v>0</v>
      </c>
      <c r="F31" s="67">
        <f t="shared" si="9"/>
        <v>0</v>
      </c>
      <c r="G31" s="67">
        <f t="shared" si="9"/>
        <v>0</v>
      </c>
      <c r="H31" s="68">
        <f t="shared" si="9"/>
        <v>0</v>
      </c>
    </row>
    <row r="32" spans="1:8" x14ac:dyDescent="0.2">
      <c r="A32" s="30">
        <v>41</v>
      </c>
      <c r="B32" s="62" t="s">
        <v>175</v>
      </c>
      <c r="C32" s="69">
        <v>0</v>
      </c>
      <c r="D32" s="69">
        <v>0</v>
      </c>
      <c r="E32" s="69">
        <f>+C32+D32</f>
        <v>0</v>
      </c>
      <c r="F32" s="69">
        <v>0</v>
      </c>
      <c r="G32" s="69">
        <v>0</v>
      </c>
      <c r="H32" s="46">
        <f t="shared" si="5"/>
        <v>0</v>
      </c>
    </row>
    <row r="33" spans="1:8" ht="22.5" x14ac:dyDescent="0.2">
      <c r="A33" s="30">
        <v>42</v>
      </c>
      <c r="B33" s="62" t="s">
        <v>41</v>
      </c>
      <c r="C33" s="69">
        <v>0</v>
      </c>
      <c r="D33" s="69">
        <v>0</v>
      </c>
      <c r="E33" s="69">
        <f>+C33+D33</f>
        <v>0</v>
      </c>
      <c r="F33" s="69">
        <v>0</v>
      </c>
      <c r="G33" s="69">
        <v>0</v>
      </c>
      <c r="H33" s="46">
        <f t="shared" si="5"/>
        <v>0</v>
      </c>
    </row>
    <row r="34" spans="1:8" x14ac:dyDescent="0.2">
      <c r="A34" s="30">
        <v>43</v>
      </c>
      <c r="B34" s="62" t="s">
        <v>52</v>
      </c>
      <c r="C34" s="69">
        <v>0</v>
      </c>
      <c r="D34" s="69">
        <v>0</v>
      </c>
      <c r="E34" s="69">
        <f>+C34+D34</f>
        <v>0</v>
      </c>
      <c r="F34" s="69">
        <v>0</v>
      </c>
      <c r="G34" s="69">
        <v>0</v>
      </c>
      <c r="H34" s="46">
        <f t="shared" si="5"/>
        <v>0</v>
      </c>
    </row>
    <row r="35" spans="1:8" x14ac:dyDescent="0.2">
      <c r="A35" s="31">
        <v>44</v>
      </c>
      <c r="B35" s="63" t="s">
        <v>22</v>
      </c>
      <c r="C35" s="70">
        <v>0</v>
      </c>
      <c r="D35" s="70">
        <v>0</v>
      </c>
      <c r="E35" s="70">
        <f>+C35+D35</f>
        <v>0</v>
      </c>
      <c r="F35" s="70">
        <v>0</v>
      </c>
      <c r="G35" s="70">
        <v>0</v>
      </c>
      <c r="H35" s="50">
        <f t="shared" si="5"/>
        <v>0</v>
      </c>
    </row>
  </sheetData>
  <sheetProtection algorithmName="SHA-512" hashValue="riMOXXF/zdW8HFj8peDdQvGIKGixqnO5xGa6y5Tjz7drtv7/rl30+gB9IuRHXcohR9v2xW/3Z6voA84p015hyg==" saltValue="oE+WcXeH17SWEiDhWa2RNQ==" spinCount="100000" sheet="1" objects="1" scenarios="1" formatCells="0" formatColumns="0" formatRows="0" autoFilter="0"/>
  <protectedRanges>
    <protectedRange sqref="C3:H3" name="Rango1_2_1"/>
  </protectedRanges>
  <mergeCells count="1">
    <mergeCell ref="A1:H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8"/>
  <sheetViews>
    <sheetView zoomScale="120" zoomScaleNormal="120" zoomScaleSheetLayoutView="100" workbookViewId="0">
      <selection activeCell="A16" sqref="A16"/>
    </sheetView>
  </sheetViews>
  <sheetFormatPr baseColWidth="10" defaultRowHeight="11.25" x14ac:dyDescent="0.2"/>
  <cols>
    <col min="1" max="1" width="135.83203125" style="39" customWidth="1"/>
    <col min="2" max="16384" width="12" style="39"/>
  </cols>
  <sheetData>
    <row r="1" spans="1:1" x14ac:dyDescent="0.2">
      <c r="A1" s="25" t="s">
        <v>131</v>
      </c>
    </row>
    <row r="2" spans="1:1" x14ac:dyDescent="0.2">
      <c r="A2" s="40" t="s">
        <v>160</v>
      </c>
    </row>
    <row r="3" spans="1:1" x14ac:dyDescent="0.2">
      <c r="A3" s="40" t="s">
        <v>150</v>
      </c>
    </row>
    <row r="4" spans="1:1" x14ac:dyDescent="0.2">
      <c r="A4" s="40" t="s">
        <v>151</v>
      </c>
    </row>
    <row r="5" spans="1:1" x14ac:dyDescent="0.2">
      <c r="A5" s="40" t="s">
        <v>152</v>
      </c>
    </row>
    <row r="6" spans="1:1" ht="22.5" x14ac:dyDescent="0.2">
      <c r="A6" s="40" t="s">
        <v>153</v>
      </c>
    </row>
    <row r="7" spans="1:1" ht="33.75" x14ac:dyDescent="0.2">
      <c r="A7" s="40" t="s">
        <v>155</v>
      </c>
    </row>
    <row r="8" spans="1:1" ht="22.5" x14ac:dyDescent="0.2">
      <c r="A8" s="40" t="s">
        <v>157</v>
      </c>
    </row>
    <row r="9" spans="1:1" x14ac:dyDescent="0.2">
      <c r="A9" s="40" t="s">
        <v>158</v>
      </c>
    </row>
    <row r="10" spans="1:1" x14ac:dyDescent="0.2">
      <c r="A10" s="40"/>
    </row>
    <row r="11" spans="1:1" x14ac:dyDescent="0.2">
      <c r="A11" s="26" t="s">
        <v>132</v>
      </c>
    </row>
    <row r="12" spans="1:1" x14ac:dyDescent="0.2">
      <c r="A12" s="40" t="s">
        <v>133</v>
      </c>
    </row>
    <row r="13" spans="1:1" ht="11.25" customHeight="1" x14ac:dyDescent="0.2">
      <c r="A13" s="40"/>
    </row>
    <row r="14" spans="1:1" x14ac:dyDescent="0.2">
      <c r="A14" s="26" t="s">
        <v>135</v>
      </c>
    </row>
    <row r="15" spans="1:1" x14ac:dyDescent="0.2">
      <c r="A15" s="40" t="s">
        <v>136</v>
      </c>
    </row>
    <row r="16" spans="1:1" x14ac:dyDescent="0.2">
      <c r="A16" s="40"/>
    </row>
    <row r="17" spans="1:1" x14ac:dyDescent="0.2">
      <c r="A17" s="26" t="s">
        <v>134</v>
      </c>
    </row>
    <row r="18" spans="1:1" ht="39.950000000000003" customHeight="1" x14ac:dyDescent="0.2">
      <c r="A18" s="41" t="s">
        <v>139</v>
      </c>
    </row>
  </sheetData>
  <sheetProtection algorithmName="SHA-512" hashValue="gM52x52r6YLLltoCXkUKg4wGs7dba1Wxm4lBOkXcB8+BLYChn3CF/U2JdgWFifsNfOVypog5RrPt/DZOpI0bOA==" saltValue="JUQG07qqMMqNAtOD68wrug==" spinCount="100000" sheet="1" objects="1" scenarios="1"/>
  <pageMargins left="0.70866141732283472" right="0.70866141732283472" top="0.74803149606299213" bottom="0.74803149606299213" header="0.31496062992125984" footer="0.31496062992125984"/>
  <pageSetup orientation="landscape" r:id="rId1"/>
  <headerFooter>
    <oddHeader>&amp;C&amp;10ESTADO ANALÍTICO DEL ACTIVO</oddHeader>
    <oddFooter>&amp;L&amp;A&amp;R&amp;F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3"/>
  <sheetViews>
    <sheetView zoomScale="120" zoomScaleNormal="120" zoomScaleSheetLayoutView="100" workbookViewId="0">
      <pane ySplit="1" topLeftCell="A2" activePane="bottomLeft" state="frozen"/>
      <selection pane="bottomLeft" activeCell="A2" sqref="A2"/>
    </sheetView>
  </sheetViews>
  <sheetFormatPr baseColWidth="10" defaultRowHeight="11.25" x14ac:dyDescent="0.2"/>
  <cols>
    <col min="1" max="1" width="157.33203125" style="39" customWidth="1"/>
    <col min="2" max="16384" width="12" style="39"/>
  </cols>
  <sheetData>
    <row r="1" spans="1:1" x14ac:dyDescent="0.2">
      <c r="A1" s="25" t="s">
        <v>131</v>
      </c>
    </row>
    <row r="2" spans="1:1" x14ac:dyDescent="0.2">
      <c r="A2" s="40" t="s">
        <v>145</v>
      </c>
    </row>
    <row r="3" spans="1:1" x14ac:dyDescent="0.2">
      <c r="A3" s="40" t="s">
        <v>146</v>
      </c>
    </row>
    <row r="4" spans="1:1" x14ac:dyDescent="0.2">
      <c r="A4" s="64" t="s">
        <v>178</v>
      </c>
    </row>
    <row r="5" spans="1:1" x14ac:dyDescent="0.2">
      <c r="A5" s="40" t="s">
        <v>147</v>
      </c>
    </row>
    <row r="6" spans="1:1" ht="22.5" x14ac:dyDescent="0.2">
      <c r="A6" s="44" t="s">
        <v>148</v>
      </c>
    </row>
    <row r="7" spans="1:1" x14ac:dyDescent="0.2">
      <c r="A7" s="44" t="s">
        <v>149</v>
      </c>
    </row>
    <row r="8" spans="1:1" x14ac:dyDescent="0.2">
      <c r="A8" s="40" t="s">
        <v>150</v>
      </c>
    </row>
    <row r="9" spans="1:1" x14ac:dyDescent="0.2">
      <c r="A9" s="40" t="s">
        <v>151</v>
      </c>
    </row>
    <row r="10" spans="1:1" x14ac:dyDescent="0.2">
      <c r="A10" s="40" t="s">
        <v>152</v>
      </c>
    </row>
    <row r="11" spans="1:1" x14ac:dyDescent="0.2">
      <c r="A11" s="40" t="s">
        <v>153</v>
      </c>
    </row>
    <row r="12" spans="1:1" ht="33.75" x14ac:dyDescent="0.2">
      <c r="A12" s="40" t="s">
        <v>154</v>
      </c>
    </row>
    <row r="13" spans="1:1" ht="33.75" x14ac:dyDescent="0.2">
      <c r="A13" s="40" t="s">
        <v>155</v>
      </c>
    </row>
    <row r="14" spans="1:1" ht="22.5" x14ac:dyDescent="0.2">
      <c r="A14" s="40" t="s">
        <v>156</v>
      </c>
    </row>
    <row r="15" spans="1:1" x14ac:dyDescent="0.2">
      <c r="A15" s="40" t="s">
        <v>157</v>
      </c>
    </row>
    <row r="16" spans="1:1" x14ac:dyDescent="0.2">
      <c r="A16" s="40" t="s">
        <v>158</v>
      </c>
    </row>
    <row r="17" spans="1:1" x14ac:dyDescent="0.2">
      <c r="A17" s="40"/>
    </row>
    <row r="18" spans="1:1" x14ac:dyDescent="0.2">
      <c r="A18" s="26" t="s">
        <v>132</v>
      </c>
    </row>
    <row r="19" spans="1:1" x14ac:dyDescent="0.2">
      <c r="A19" s="40" t="s">
        <v>142</v>
      </c>
    </row>
    <row r="20" spans="1:1" x14ac:dyDescent="0.2">
      <c r="A20" s="40"/>
    </row>
    <row r="21" spans="1:1" x14ac:dyDescent="0.2">
      <c r="A21" s="26" t="s">
        <v>135</v>
      </c>
    </row>
    <row r="22" spans="1:1" x14ac:dyDescent="0.2">
      <c r="A22" s="40" t="s">
        <v>141</v>
      </c>
    </row>
    <row r="23" spans="1:1" x14ac:dyDescent="0.2">
      <c r="A23" s="40"/>
    </row>
  </sheetData>
  <sheetProtection algorithmName="SHA-512" hashValue="9El25v/eI4UNGrMSFH9sxtZeYHWD6wgz5b7inbXva3zMQlEtxZVWYLtfEzcGtqgSQykoqAzT9sFVu2yOuVlRsw==" saltValue="5weJZnGsqiCYhAqcfrhfVw==" spinCount="100000" sheet="1" objects="1" scenarios="1"/>
  <pageMargins left="0.70866141732283472" right="0.70866141732283472" top="0.74803149606299213" bottom="0.74803149606299213" header="0.31496062992125984" footer="0.31496062992125984"/>
  <pageSetup orientation="landscape" r:id="rId1"/>
  <headerFooter>
    <oddHeader>&amp;C&amp;10ESTADO ANALÍTICO DEL EJERCICIO DEL PRESUPUESTO DE EGRESOS</oddHeader>
    <oddFooter>&amp;L&amp;A&amp;R&amp;F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2"/>
  <sheetViews>
    <sheetView workbookViewId="0">
      <pane ySplit="2" topLeftCell="A3" activePane="bottomLeft" state="frozen"/>
      <selection pane="bottomLeft" activeCell="A3" sqref="A3"/>
    </sheetView>
  </sheetViews>
  <sheetFormatPr baseColWidth="10" defaultRowHeight="11.25" x14ac:dyDescent="0.2"/>
  <cols>
    <col min="1" max="1" width="9.1640625" style="23" customWidth="1"/>
    <col min="2" max="2" width="61.1640625" style="23" bestFit="1" customWidth="1"/>
    <col min="3" max="3" width="18.33203125" style="23" customWidth="1"/>
    <col min="4" max="4" width="19.83203125" style="23" customWidth="1"/>
    <col min="5" max="8" width="18.33203125" style="23" customWidth="1"/>
    <col min="9" max="16384" width="12" style="23"/>
  </cols>
  <sheetData>
    <row r="1" spans="1:8" ht="60" customHeight="1" x14ac:dyDescent="0.2">
      <c r="A1" s="80" t="s">
        <v>180</v>
      </c>
      <c r="B1" s="81"/>
      <c r="C1" s="81"/>
      <c r="D1" s="81"/>
      <c r="E1" s="81"/>
      <c r="F1" s="81"/>
      <c r="G1" s="81"/>
      <c r="H1" s="82"/>
    </row>
    <row r="2" spans="1:8" ht="24.95" customHeight="1" x14ac:dyDescent="0.2">
      <c r="A2" s="32" t="s">
        <v>3</v>
      </c>
      <c r="B2" s="32" t="s">
        <v>4</v>
      </c>
      <c r="C2" s="33" t="s">
        <v>5</v>
      </c>
      <c r="D2" s="33" t="s">
        <v>143</v>
      </c>
      <c r="E2" s="33" t="s">
        <v>6</v>
      </c>
      <c r="F2" s="33" t="s">
        <v>8</v>
      </c>
      <c r="G2" s="33" t="s">
        <v>10</v>
      </c>
      <c r="H2" s="33" t="s">
        <v>11</v>
      </c>
    </row>
    <row r="3" spans="1:8" x14ac:dyDescent="0.2">
      <c r="A3" s="24">
        <v>900001</v>
      </c>
      <c r="B3" s="9" t="s">
        <v>12</v>
      </c>
      <c r="C3" s="65">
        <f t="shared" ref="C3:H3" si="0">SUM(C4+C12+C22+C32+C42+C52+C56+C64+C68)</f>
        <v>128963136.7</v>
      </c>
      <c r="D3" s="65">
        <f t="shared" si="0"/>
        <v>86873757.570000008</v>
      </c>
      <c r="E3" s="65">
        <f t="shared" si="0"/>
        <v>215836894.27000001</v>
      </c>
      <c r="F3" s="65">
        <f t="shared" si="0"/>
        <v>34257635.870000005</v>
      </c>
      <c r="G3" s="65">
        <f t="shared" si="0"/>
        <v>33549955.260000002</v>
      </c>
      <c r="H3" s="66">
        <f t="shared" si="0"/>
        <v>181579258.40000001</v>
      </c>
    </row>
    <row r="4" spans="1:8" x14ac:dyDescent="0.2">
      <c r="A4" s="45">
        <v>1000</v>
      </c>
      <c r="B4" s="16" t="s">
        <v>59</v>
      </c>
      <c r="C4" s="75">
        <f t="shared" ref="C4:H4" si="1">SUM(C5:C11)</f>
        <v>73124113.890000001</v>
      </c>
      <c r="D4" s="75">
        <f t="shared" si="1"/>
        <v>64147166.020000003</v>
      </c>
      <c r="E4" s="75">
        <f t="shared" si="1"/>
        <v>137271279.91</v>
      </c>
      <c r="F4" s="75">
        <f t="shared" si="1"/>
        <v>29791211.850000001</v>
      </c>
      <c r="G4" s="75">
        <f t="shared" si="1"/>
        <v>29791211.850000001</v>
      </c>
      <c r="H4" s="76">
        <f t="shared" si="1"/>
        <v>107480068.06</v>
      </c>
    </row>
    <row r="5" spans="1:8" x14ac:dyDescent="0.2">
      <c r="A5" s="45">
        <v>1100</v>
      </c>
      <c r="B5" s="47" t="s">
        <v>60</v>
      </c>
      <c r="C5" s="75">
        <v>14925261.24</v>
      </c>
      <c r="D5" s="75">
        <v>14478344.17</v>
      </c>
      <c r="E5" s="75">
        <f>C5+D5</f>
        <v>29403605.41</v>
      </c>
      <c r="F5" s="75">
        <v>9660890.1099999994</v>
      </c>
      <c r="G5" s="75">
        <v>9660890.1099999994</v>
      </c>
      <c r="H5" s="76">
        <f>E5-F5</f>
        <v>19742715.300000001</v>
      </c>
    </row>
    <row r="6" spans="1:8" x14ac:dyDescent="0.2">
      <c r="A6" s="45">
        <v>1200</v>
      </c>
      <c r="B6" s="47" t="s">
        <v>61</v>
      </c>
      <c r="C6" s="75">
        <v>20021644.32</v>
      </c>
      <c r="D6" s="75">
        <v>20021644.32</v>
      </c>
      <c r="E6" s="75">
        <f t="shared" ref="E6:E69" si="2">C6+D6</f>
        <v>40043288.640000001</v>
      </c>
      <c r="F6" s="75">
        <v>8029914.21</v>
      </c>
      <c r="G6" s="75">
        <v>8029914.21</v>
      </c>
      <c r="H6" s="76">
        <f t="shared" ref="H6:H69" si="3">E6-F6</f>
        <v>32013374.43</v>
      </c>
    </row>
    <row r="7" spans="1:8" x14ac:dyDescent="0.2">
      <c r="A7" s="45">
        <v>1300</v>
      </c>
      <c r="B7" s="47" t="s">
        <v>62</v>
      </c>
      <c r="C7" s="75">
        <v>7382942.7400000002</v>
      </c>
      <c r="D7" s="75">
        <v>7382942.7400000002</v>
      </c>
      <c r="E7" s="75">
        <f t="shared" si="2"/>
        <v>14765885.48</v>
      </c>
      <c r="F7" s="75">
        <v>828928.04</v>
      </c>
      <c r="G7" s="75">
        <v>828928.04</v>
      </c>
      <c r="H7" s="76">
        <f t="shared" si="3"/>
        <v>13936957.440000001</v>
      </c>
    </row>
    <row r="8" spans="1:8" x14ac:dyDescent="0.2">
      <c r="A8" s="45">
        <v>1400</v>
      </c>
      <c r="B8" s="47" t="s">
        <v>63</v>
      </c>
      <c r="C8" s="75">
        <v>12624671.869999999</v>
      </c>
      <c r="D8" s="75">
        <v>3947724</v>
      </c>
      <c r="E8" s="75">
        <f t="shared" si="2"/>
        <v>16572395.869999999</v>
      </c>
      <c r="F8" s="75">
        <v>1748808.86</v>
      </c>
      <c r="G8" s="75">
        <v>1748808.86</v>
      </c>
      <c r="H8" s="76">
        <f t="shared" si="3"/>
        <v>14823587.01</v>
      </c>
    </row>
    <row r="9" spans="1:8" x14ac:dyDescent="0.2">
      <c r="A9" s="45">
        <v>1500</v>
      </c>
      <c r="B9" s="47" t="s">
        <v>64</v>
      </c>
      <c r="C9" s="75">
        <v>18169593.719999999</v>
      </c>
      <c r="D9" s="75">
        <v>18316510.789999999</v>
      </c>
      <c r="E9" s="75">
        <f t="shared" si="2"/>
        <v>36486104.509999998</v>
      </c>
      <c r="F9" s="75">
        <v>9522670.6300000008</v>
      </c>
      <c r="G9" s="75">
        <v>9522670.6300000008</v>
      </c>
      <c r="H9" s="76">
        <f t="shared" si="3"/>
        <v>26963433.879999995</v>
      </c>
    </row>
    <row r="10" spans="1:8" x14ac:dyDescent="0.2">
      <c r="A10" s="45">
        <v>1600</v>
      </c>
      <c r="B10" s="47" t="s">
        <v>65</v>
      </c>
      <c r="C10" s="75">
        <v>0</v>
      </c>
      <c r="D10" s="75">
        <v>0</v>
      </c>
      <c r="E10" s="75">
        <f t="shared" si="2"/>
        <v>0</v>
      </c>
      <c r="F10" s="75">
        <v>0</v>
      </c>
      <c r="G10" s="75">
        <v>0</v>
      </c>
      <c r="H10" s="76">
        <f t="shared" si="3"/>
        <v>0</v>
      </c>
    </row>
    <row r="11" spans="1:8" x14ac:dyDescent="0.2">
      <c r="A11" s="45">
        <v>1700</v>
      </c>
      <c r="B11" s="47" t="s">
        <v>66</v>
      </c>
      <c r="C11" s="75">
        <v>0</v>
      </c>
      <c r="D11" s="75">
        <v>0</v>
      </c>
      <c r="E11" s="75">
        <f t="shared" si="2"/>
        <v>0</v>
      </c>
      <c r="F11" s="75">
        <v>0</v>
      </c>
      <c r="G11" s="75">
        <v>0</v>
      </c>
      <c r="H11" s="76">
        <f t="shared" si="3"/>
        <v>0</v>
      </c>
    </row>
    <row r="12" spans="1:8" x14ac:dyDescent="0.2">
      <c r="A12" s="45">
        <v>2000</v>
      </c>
      <c r="B12" s="16" t="s">
        <v>67</v>
      </c>
      <c r="C12" s="75">
        <f t="shared" ref="C12:H12" si="4">SUM(C13:C21)</f>
        <v>4178604.1399999997</v>
      </c>
      <c r="D12" s="75">
        <f t="shared" si="4"/>
        <v>1761875.8900000001</v>
      </c>
      <c r="E12" s="75">
        <f t="shared" si="4"/>
        <v>5940480.0300000003</v>
      </c>
      <c r="F12" s="75">
        <f t="shared" si="4"/>
        <v>311955.96000000002</v>
      </c>
      <c r="G12" s="75">
        <f t="shared" si="4"/>
        <v>244169.52000000002</v>
      </c>
      <c r="H12" s="76">
        <f t="shared" si="4"/>
        <v>5628524.0700000003</v>
      </c>
    </row>
    <row r="13" spans="1:8" x14ac:dyDescent="0.2">
      <c r="A13" s="45">
        <v>2100</v>
      </c>
      <c r="B13" s="47" t="s">
        <v>68</v>
      </c>
      <c r="C13" s="75">
        <v>843378.81</v>
      </c>
      <c r="D13" s="75">
        <v>550620</v>
      </c>
      <c r="E13" s="75">
        <f t="shared" si="2"/>
        <v>1393998.81</v>
      </c>
      <c r="F13" s="75">
        <v>85789.46</v>
      </c>
      <c r="G13" s="75">
        <v>65062.080000000002</v>
      </c>
      <c r="H13" s="76">
        <f t="shared" si="3"/>
        <v>1308209.3500000001</v>
      </c>
    </row>
    <row r="14" spans="1:8" x14ac:dyDescent="0.2">
      <c r="A14" s="45">
        <v>2200</v>
      </c>
      <c r="B14" s="47" t="s">
        <v>69</v>
      </c>
      <c r="C14" s="75">
        <v>99280</v>
      </c>
      <c r="D14" s="75">
        <v>7000</v>
      </c>
      <c r="E14" s="75">
        <f t="shared" si="2"/>
        <v>106280</v>
      </c>
      <c r="F14" s="75">
        <v>10590.67</v>
      </c>
      <c r="G14" s="75">
        <v>7162.1</v>
      </c>
      <c r="H14" s="76">
        <f t="shared" si="3"/>
        <v>95689.33</v>
      </c>
    </row>
    <row r="15" spans="1:8" x14ac:dyDescent="0.2">
      <c r="A15" s="45">
        <v>2300</v>
      </c>
      <c r="B15" s="47" t="s">
        <v>70</v>
      </c>
      <c r="C15" s="75">
        <v>13000</v>
      </c>
      <c r="D15" s="75">
        <v>0</v>
      </c>
      <c r="E15" s="75">
        <f t="shared" si="2"/>
        <v>13000</v>
      </c>
      <c r="F15" s="75">
        <v>0</v>
      </c>
      <c r="G15" s="75">
        <v>0</v>
      </c>
      <c r="H15" s="76">
        <f t="shared" si="3"/>
        <v>13000</v>
      </c>
    </row>
    <row r="16" spans="1:8" x14ac:dyDescent="0.2">
      <c r="A16" s="45">
        <v>2400</v>
      </c>
      <c r="B16" s="47" t="s">
        <v>71</v>
      </c>
      <c r="C16" s="75">
        <v>895435.09</v>
      </c>
      <c r="D16" s="75">
        <v>75928.84</v>
      </c>
      <c r="E16" s="75">
        <f t="shared" si="2"/>
        <v>971363.92999999993</v>
      </c>
      <c r="F16" s="75">
        <v>20211.41</v>
      </c>
      <c r="G16" s="75">
        <v>18412.71</v>
      </c>
      <c r="H16" s="76">
        <f t="shared" si="3"/>
        <v>951152.5199999999</v>
      </c>
    </row>
    <row r="17" spans="1:8" x14ac:dyDescent="0.2">
      <c r="A17" s="45">
        <v>2500</v>
      </c>
      <c r="B17" s="47" t="s">
        <v>72</v>
      </c>
      <c r="C17" s="75">
        <v>420742</v>
      </c>
      <c r="D17" s="75">
        <v>231400</v>
      </c>
      <c r="E17" s="75">
        <f t="shared" si="2"/>
        <v>652142</v>
      </c>
      <c r="F17" s="75">
        <v>24451.61</v>
      </c>
      <c r="G17" s="75">
        <v>21343.97</v>
      </c>
      <c r="H17" s="76">
        <f t="shared" si="3"/>
        <v>627690.39</v>
      </c>
    </row>
    <row r="18" spans="1:8" x14ac:dyDescent="0.2">
      <c r="A18" s="45">
        <v>2600</v>
      </c>
      <c r="B18" s="47" t="s">
        <v>73</v>
      </c>
      <c r="C18" s="75">
        <v>509367.24</v>
      </c>
      <c r="D18" s="75">
        <v>628224.05000000005</v>
      </c>
      <c r="E18" s="75">
        <f t="shared" si="2"/>
        <v>1137591.29</v>
      </c>
      <c r="F18" s="75">
        <v>166185.54999999999</v>
      </c>
      <c r="G18" s="75">
        <v>130276.4</v>
      </c>
      <c r="H18" s="76">
        <f t="shared" si="3"/>
        <v>971405.74</v>
      </c>
    </row>
    <row r="19" spans="1:8" x14ac:dyDescent="0.2">
      <c r="A19" s="45">
        <v>2700</v>
      </c>
      <c r="B19" s="47" t="s">
        <v>74</v>
      </c>
      <c r="C19" s="75">
        <v>499316</v>
      </c>
      <c r="D19" s="75">
        <v>91650</v>
      </c>
      <c r="E19" s="75">
        <f t="shared" si="2"/>
        <v>590966</v>
      </c>
      <c r="F19" s="75">
        <v>0</v>
      </c>
      <c r="G19" s="75">
        <v>0</v>
      </c>
      <c r="H19" s="76">
        <f t="shared" si="3"/>
        <v>590966</v>
      </c>
    </row>
    <row r="20" spans="1:8" x14ac:dyDescent="0.2">
      <c r="A20" s="45">
        <v>2800</v>
      </c>
      <c r="B20" s="47" t="s">
        <v>75</v>
      </c>
      <c r="C20" s="75">
        <v>0</v>
      </c>
      <c r="D20" s="75">
        <v>0</v>
      </c>
      <c r="E20" s="75">
        <f t="shared" si="2"/>
        <v>0</v>
      </c>
      <c r="F20" s="75">
        <v>0</v>
      </c>
      <c r="G20" s="75">
        <v>0</v>
      </c>
      <c r="H20" s="76">
        <f t="shared" si="3"/>
        <v>0</v>
      </c>
    </row>
    <row r="21" spans="1:8" x14ac:dyDescent="0.2">
      <c r="A21" s="45">
        <v>2900</v>
      </c>
      <c r="B21" s="47" t="s">
        <v>76</v>
      </c>
      <c r="C21" s="75">
        <v>898085</v>
      </c>
      <c r="D21" s="75">
        <v>177053</v>
      </c>
      <c r="E21" s="75">
        <f t="shared" si="2"/>
        <v>1075138</v>
      </c>
      <c r="F21" s="75">
        <v>4727.26</v>
      </c>
      <c r="G21" s="75">
        <v>1912.26</v>
      </c>
      <c r="H21" s="76">
        <f t="shared" si="3"/>
        <v>1070410.74</v>
      </c>
    </row>
    <row r="22" spans="1:8" x14ac:dyDescent="0.2">
      <c r="A22" s="45">
        <v>3000</v>
      </c>
      <c r="B22" s="16" t="s">
        <v>77</v>
      </c>
      <c r="C22" s="75">
        <f t="shared" ref="C22:H22" si="5">SUM(C23:C31)</f>
        <v>41974810.829999998</v>
      </c>
      <c r="D22" s="75">
        <f t="shared" si="5"/>
        <v>7453824.04</v>
      </c>
      <c r="E22" s="75">
        <f t="shared" si="5"/>
        <v>49428634.870000005</v>
      </c>
      <c r="F22" s="75">
        <f t="shared" si="5"/>
        <v>4154468.0599999996</v>
      </c>
      <c r="G22" s="75">
        <f t="shared" si="5"/>
        <v>3514573.8899999997</v>
      </c>
      <c r="H22" s="76">
        <f t="shared" si="5"/>
        <v>45274166.809999995</v>
      </c>
    </row>
    <row r="23" spans="1:8" x14ac:dyDescent="0.2">
      <c r="A23" s="45">
        <v>3100</v>
      </c>
      <c r="B23" s="47" t="s">
        <v>78</v>
      </c>
      <c r="C23" s="75">
        <v>3845833.2</v>
      </c>
      <c r="D23" s="75">
        <v>2137761.2000000002</v>
      </c>
      <c r="E23" s="75">
        <f t="shared" si="2"/>
        <v>5983594.4000000004</v>
      </c>
      <c r="F23" s="75">
        <v>1023864.7</v>
      </c>
      <c r="G23" s="75">
        <v>1023864.7</v>
      </c>
      <c r="H23" s="76">
        <f t="shared" si="3"/>
        <v>4959729.7</v>
      </c>
    </row>
    <row r="24" spans="1:8" x14ac:dyDescent="0.2">
      <c r="A24" s="45">
        <v>3200</v>
      </c>
      <c r="B24" s="47" t="s">
        <v>79</v>
      </c>
      <c r="C24" s="75">
        <v>2677480</v>
      </c>
      <c r="D24" s="75">
        <v>15708</v>
      </c>
      <c r="E24" s="75">
        <f t="shared" si="2"/>
        <v>2693188</v>
      </c>
      <c r="F24" s="75">
        <v>157150.35</v>
      </c>
      <c r="G24" s="75">
        <v>157150.35</v>
      </c>
      <c r="H24" s="76">
        <f t="shared" si="3"/>
        <v>2536037.65</v>
      </c>
    </row>
    <row r="25" spans="1:8" x14ac:dyDescent="0.2">
      <c r="A25" s="45">
        <v>3300</v>
      </c>
      <c r="B25" s="47" t="s">
        <v>80</v>
      </c>
      <c r="C25" s="75">
        <v>11660218.08</v>
      </c>
      <c r="D25" s="75">
        <v>2658211.7599999998</v>
      </c>
      <c r="E25" s="75">
        <f t="shared" si="2"/>
        <v>14318429.84</v>
      </c>
      <c r="F25" s="75">
        <v>1012818.54</v>
      </c>
      <c r="G25" s="75">
        <v>774663.37</v>
      </c>
      <c r="H25" s="76">
        <f t="shared" si="3"/>
        <v>13305611.300000001</v>
      </c>
    </row>
    <row r="26" spans="1:8" x14ac:dyDescent="0.2">
      <c r="A26" s="45">
        <v>3400</v>
      </c>
      <c r="B26" s="47" t="s">
        <v>81</v>
      </c>
      <c r="C26" s="75">
        <v>1037158.2</v>
      </c>
      <c r="D26" s="75">
        <v>35000</v>
      </c>
      <c r="E26" s="75">
        <f t="shared" si="2"/>
        <v>1072158.2</v>
      </c>
      <c r="F26" s="75">
        <v>0</v>
      </c>
      <c r="G26" s="75">
        <v>0</v>
      </c>
      <c r="H26" s="76">
        <f t="shared" si="3"/>
        <v>1072158.2</v>
      </c>
    </row>
    <row r="27" spans="1:8" x14ac:dyDescent="0.2">
      <c r="A27" s="45">
        <v>3500</v>
      </c>
      <c r="B27" s="47" t="s">
        <v>82</v>
      </c>
      <c r="C27" s="75">
        <v>8953250.4199999999</v>
      </c>
      <c r="D27" s="75">
        <v>1546373.2</v>
      </c>
      <c r="E27" s="75">
        <f t="shared" si="2"/>
        <v>10499623.619999999</v>
      </c>
      <c r="F27" s="75">
        <v>1023435.17</v>
      </c>
      <c r="G27" s="75">
        <v>649125.06999999995</v>
      </c>
      <c r="H27" s="76">
        <f t="shared" si="3"/>
        <v>9476188.4499999993</v>
      </c>
    </row>
    <row r="28" spans="1:8" x14ac:dyDescent="0.2">
      <c r="A28" s="45">
        <v>3600</v>
      </c>
      <c r="B28" s="47" t="s">
        <v>83</v>
      </c>
      <c r="C28" s="75">
        <v>560000</v>
      </c>
      <c r="D28" s="75">
        <v>9949.9500000000007</v>
      </c>
      <c r="E28" s="75">
        <f t="shared" si="2"/>
        <v>569949.94999999995</v>
      </c>
      <c r="F28" s="75">
        <v>54193.95</v>
      </c>
      <c r="G28" s="75">
        <v>38765.949999999997</v>
      </c>
      <c r="H28" s="76">
        <f t="shared" si="3"/>
        <v>515755.99999999994</v>
      </c>
    </row>
    <row r="29" spans="1:8" x14ac:dyDescent="0.2">
      <c r="A29" s="45">
        <v>3700</v>
      </c>
      <c r="B29" s="47" t="s">
        <v>84</v>
      </c>
      <c r="C29" s="75">
        <v>2352353.9300000002</v>
      </c>
      <c r="D29" s="75">
        <v>439354.93</v>
      </c>
      <c r="E29" s="75">
        <f t="shared" si="2"/>
        <v>2791708.8600000003</v>
      </c>
      <c r="F29" s="75">
        <v>78898.42</v>
      </c>
      <c r="G29" s="75">
        <v>75739.42</v>
      </c>
      <c r="H29" s="76">
        <f t="shared" si="3"/>
        <v>2712810.4400000004</v>
      </c>
    </row>
    <row r="30" spans="1:8" x14ac:dyDescent="0.2">
      <c r="A30" s="45">
        <v>3800</v>
      </c>
      <c r="B30" s="47" t="s">
        <v>85</v>
      </c>
      <c r="C30" s="75">
        <v>4253877</v>
      </c>
      <c r="D30" s="75">
        <v>729475.86</v>
      </c>
      <c r="E30" s="75">
        <f t="shared" si="2"/>
        <v>4983352.8600000003</v>
      </c>
      <c r="F30" s="75">
        <v>244956.34</v>
      </c>
      <c r="G30" s="75">
        <v>236114.44</v>
      </c>
      <c r="H30" s="76">
        <f t="shared" si="3"/>
        <v>4738396.5200000005</v>
      </c>
    </row>
    <row r="31" spans="1:8" x14ac:dyDescent="0.2">
      <c r="A31" s="45">
        <v>3900</v>
      </c>
      <c r="B31" s="47" t="s">
        <v>86</v>
      </c>
      <c r="C31" s="75">
        <v>6634640</v>
      </c>
      <c r="D31" s="75">
        <v>-118010.86</v>
      </c>
      <c r="E31" s="75">
        <f t="shared" si="2"/>
        <v>6516629.1399999997</v>
      </c>
      <c r="F31" s="75">
        <v>559150.59</v>
      </c>
      <c r="G31" s="75">
        <v>559150.59</v>
      </c>
      <c r="H31" s="76">
        <f t="shared" si="3"/>
        <v>5957478.5499999998</v>
      </c>
    </row>
    <row r="32" spans="1:8" x14ac:dyDescent="0.2">
      <c r="A32" s="45">
        <v>4000</v>
      </c>
      <c r="B32" s="16" t="s">
        <v>87</v>
      </c>
      <c r="C32" s="75">
        <f t="shared" ref="C32:H32" si="6">SUM(C33:C41)</f>
        <v>90000</v>
      </c>
      <c r="D32" s="75">
        <f t="shared" si="6"/>
        <v>93900</v>
      </c>
      <c r="E32" s="75">
        <f t="shared" si="6"/>
        <v>183900</v>
      </c>
      <c r="F32" s="75">
        <f t="shared" si="6"/>
        <v>0</v>
      </c>
      <c r="G32" s="75">
        <f t="shared" si="6"/>
        <v>0</v>
      </c>
      <c r="H32" s="76">
        <f t="shared" si="6"/>
        <v>183900</v>
      </c>
    </row>
    <row r="33" spans="1:8" x14ac:dyDescent="0.2">
      <c r="A33" s="45">
        <v>4100</v>
      </c>
      <c r="B33" s="47" t="s">
        <v>88</v>
      </c>
      <c r="C33" s="75">
        <v>0</v>
      </c>
      <c r="D33" s="75">
        <v>0</v>
      </c>
      <c r="E33" s="75">
        <f t="shared" si="2"/>
        <v>0</v>
      </c>
      <c r="F33" s="75">
        <v>0</v>
      </c>
      <c r="G33" s="75">
        <v>0</v>
      </c>
      <c r="H33" s="76">
        <f t="shared" si="3"/>
        <v>0</v>
      </c>
    </row>
    <row r="34" spans="1:8" x14ac:dyDescent="0.2">
      <c r="A34" s="45">
        <v>4200</v>
      </c>
      <c r="B34" s="47" t="s">
        <v>89</v>
      </c>
      <c r="C34" s="75">
        <v>0</v>
      </c>
      <c r="D34" s="75">
        <v>0</v>
      </c>
      <c r="E34" s="75">
        <f t="shared" si="2"/>
        <v>0</v>
      </c>
      <c r="F34" s="75">
        <v>0</v>
      </c>
      <c r="G34" s="75">
        <v>0</v>
      </c>
      <c r="H34" s="76">
        <f t="shared" si="3"/>
        <v>0</v>
      </c>
    </row>
    <row r="35" spans="1:8" x14ac:dyDescent="0.2">
      <c r="A35" s="45">
        <v>4300</v>
      </c>
      <c r="B35" s="47" t="s">
        <v>90</v>
      </c>
      <c r="C35" s="75">
        <v>0</v>
      </c>
      <c r="D35" s="75">
        <v>0</v>
      </c>
      <c r="E35" s="75">
        <f t="shared" si="2"/>
        <v>0</v>
      </c>
      <c r="F35" s="75">
        <v>0</v>
      </c>
      <c r="G35" s="75">
        <v>0</v>
      </c>
      <c r="H35" s="76">
        <f t="shared" si="3"/>
        <v>0</v>
      </c>
    </row>
    <row r="36" spans="1:8" x14ac:dyDescent="0.2">
      <c r="A36" s="45">
        <v>4400</v>
      </c>
      <c r="B36" s="47" t="s">
        <v>91</v>
      </c>
      <c r="C36" s="75">
        <v>90000</v>
      </c>
      <c r="D36" s="75">
        <v>93900</v>
      </c>
      <c r="E36" s="75">
        <f t="shared" si="2"/>
        <v>183900</v>
      </c>
      <c r="F36" s="75">
        <v>0</v>
      </c>
      <c r="G36" s="75">
        <v>0</v>
      </c>
      <c r="H36" s="76">
        <f t="shared" si="3"/>
        <v>183900</v>
      </c>
    </row>
    <row r="37" spans="1:8" x14ac:dyDescent="0.2">
      <c r="A37" s="45">
        <v>4500</v>
      </c>
      <c r="B37" s="47" t="s">
        <v>92</v>
      </c>
      <c r="C37" s="75">
        <v>0</v>
      </c>
      <c r="D37" s="75">
        <v>0</v>
      </c>
      <c r="E37" s="75">
        <f t="shared" si="2"/>
        <v>0</v>
      </c>
      <c r="F37" s="75">
        <v>0</v>
      </c>
      <c r="G37" s="75">
        <v>0</v>
      </c>
      <c r="H37" s="76">
        <f t="shared" si="3"/>
        <v>0</v>
      </c>
    </row>
    <row r="38" spans="1:8" x14ac:dyDescent="0.2">
      <c r="A38" s="45">
        <v>4600</v>
      </c>
      <c r="B38" s="47" t="s">
        <v>93</v>
      </c>
      <c r="C38" s="75">
        <v>0</v>
      </c>
      <c r="D38" s="75">
        <v>0</v>
      </c>
      <c r="E38" s="75">
        <f t="shared" si="2"/>
        <v>0</v>
      </c>
      <c r="F38" s="75">
        <v>0</v>
      </c>
      <c r="G38" s="75">
        <v>0</v>
      </c>
      <c r="H38" s="76">
        <f t="shared" si="3"/>
        <v>0</v>
      </c>
    </row>
    <row r="39" spans="1:8" x14ac:dyDescent="0.2">
      <c r="A39" s="45">
        <v>4700</v>
      </c>
      <c r="B39" s="47" t="s">
        <v>94</v>
      </c>
      <c r="C39" s="75">
        <v>0</v>
      </c>
      <c r="D39" s="75">
        <v>0</v>
      </c>
      <c r="E39" s="75">
        <f t="shared" si="2"/>
        <v>0</v>
      </c>
      <c r="F39" s="75">
        <v>0</v>
      </c>
      <c r="G39" s="75">
        <v>0</v>
      </c>
      <c r="H39" s="76">
        <f t="shared" si="3"/>
        <v>0</v>
      </c>
    </row>
    <row r="40" spans="1:8" x14ac:dyDescent="0.2">
      <c r="A40" s="45">
        <v>4800</v>
      </c>
      <c r="B40" s="47" t="s">
        <v>95</v>
      </c>
      <c r="C40" s="75">
        <v>0</v>
      </c>
      <c r="D40" s="75">
        <v>0</v>
      </c>
      <c r="E40" s="75">
        <f t="shared" si="2"/>
        <v>0</v>
      </c>
      <c r="F40" s="75">
        <v>0</v>
      </c>
      <c r="G40" s="75">
        <v>0</v>
      </c>
      <c r="H40" s="76">
        <f t="shared" si="3"/>
        <v>0</v>
      </c>
    </row>
    <row r="41" spans="1:8" x14ac:dyDescent="0.2">
      <c r="A41" s="45">
        <v>4900</v>
      </c>
      <c r="B41" s="47" t="s">
        <v>96</v>
      </c>
      <c r="C41" s="75">
        <v>0</v>
      </c>
      <c r="D41" s="75">
        <v>0</v>
      </c>
      <c r="E41" s="75">
        <f t="shared" si="2"/>
        <v>0</v>
      </c>
      <c r="F41" s="75">
        <v>0</v>
      </c>
      <c r="G41" s="75">
        <v>0</v>
      </c>
      <c r="H41" s="76">
        <f t="shared" si="3"/>
        <v>0</v>
      </c>
    </row>
    <row r="42" spans="1:8" x14ac:dyDescent="0.2">
      <c r="A42" s="45">
        <v>5000</v>
      </c>
      <c r="B42" s="16" t="s">
        <v>97</v>
      </c>
      <c r="C42" s="75">
        <f t="shared" ref="C42:H42" si="7">SUM(C43:C51)</f>
        <v>4729881.9400000004</v>
      </c>
      <c r="D42" s="75">
        <f t="shared" si="7"/>
        <v>2473000</v>
      </c>
      <c r="E42" s="75">
        <f t="shared" si="7"/>
        <v>7202881.9399999995</v>
      </c>
      <c r="F42" s="75">
        <f t="shared" si="7"/>
        <v>0</v>
      </c>
      <c r="G42" s="75">
        <f t="shared" si="7"/>
        <v>0</v>
      </c>
      <c r="H42" s="76">
        <f t="shared" si="7"/>
        <v>7202881.9399999995</v>
      </c>
    </row>
    <row r="43" spans="1:8" x14ac:dyDescent="0.2">
      <c r="A43" s="45">
        <v>5100</v>
      </c>
      <c r="B43" s="47" t="s">
        <v>98</v>
      </c>
      <c r="C43" s="75">
        <v>4109707.5</v>
      </c>
      <c r="D43" s="75">
        <v>2003000</v>
      </c>
      <c r="E43" s="75">
        <f t="shared" si="2"/>
        <v>6112707.5</v>
      </c>
      <c r="F43" s="75">
        <v>0</v>
      </c>
      <c r="G43" s="75">
        <v>0</v>
      </c>
      <c r="H43" s="76">
        <f t="shared" si="3"/>
        <v>6112707.5</v>
      </c>
    </row>
    <row r="44" spans="1:8" x14ac:dyDescent="0.2">
      <c r="A44" s="45">
        <v>5200</v>
      </c>
      <c r="B44" s="47" t="s">
        <v>99</v>
      </c>
      <c r="C44" s="75">
        <v>335114.44</v>
      </c>
      <c r="D44" s="75">
        <v>390000</v>
      </c>
      <c r="E44" s="75">
        <f t="shared" si="2"/>
        <v>725114.44</v>
      </c>
      <c r="F44" s="75">
        <v>0</v>
      </c>
      <c r="G44" s="75">
        <v>0</v>
      </c>
      <c r="H44" s="76">
        <f t="shared" si="3"/>
        <v>725114.44</v>
      </c>
    </row>
    <row r="45" spans="1:8" x14ac:dyDescent="0.2">
      <c r="A45" s="45">
        <v>5300</v>
      </c>
      <c r="B45" s="47" t="s">
        <v>100</v>
      </c>
      <c r="C45" s="75">
        <v>0</v>
      </c>
      <c r="D45" s="75">
        <v>0</v>
      </c>
      <c r="E45" s="75">
        <f t="shared" si="2"/>
        <v>0</v>
      </c>
      <c r="F45" s="75">
        <v>0</v>
      </c>
      <c r="G45" s="75">
        <v>0</v>
      </c>
      <c r="H45" s="76">
        <f t="shared" si="3"/>
        <v>0</v>
      </c>
    </row>
    <row r="46" spans="1:8" x14ac:dyDescent="0.2">
      <c r="A46" s="45">
        <v>5400</v>
      </c>
      <c r="B46" s="47" t="s">
        <v>101</v>
      </c>
      <c r="C46" s="75">
        <v>21000</v>
      </c>
      <c r="D46" s="75">
        <v>0</v>
      </c>
      <c r="E46" s="75">
        <f t="shared" si="2"/>
        <v>21000</v>
      </c>
      <c r="F46" s="75">
        <v>0</v>
      </c>
      <c r="G46" s="75">
        <v>0</v>
      </c>
      <c r="H46" s="76">
        <f t="shared" si="3"/>
        <v>21000</v>
      </c>
    </row>
    <row r="47" spans="1:8" x14ac:dyDescent="0.2">
      <c r="A47" s="45">
        <v>5500</v>
      </c>
      <c r="B47" s="47" t="s">
        <v>102</v>
      </c>
      <c r="C47" s="75">
        <v>0</v>
      </c>
      <c r="D47" s="75">
        <v>0</v>
      </c>
      <c r="E47" s="75">
        <f t="shared" si="2"/>
        <v>0</v>
      </c>
      <c r="F47" s="75">
        <v>0</v>
      </c>
      <c r="G47" s="75">
        <v>0</v>
      </c>
      <c r="H47" s="76">
        <f t="shared" si="3"/>
        <v>0</v>
      </c>
    </row>
    <row r="48" spans="1:8" x14ac:dyDescent="0.2">
      <c r="A48" s="45">
        <v>5600</v>
      </c>
      <c r="B48" s="47" t="s">
        <v>103</v>
      </c>
      <c r="C48" s="75">
        <v>264060</v>
      </c>
      <c r="D48" s="75">
        <v>80000</v>
      </c>
      <c r="E48" s="75">
        <f t="shared" si="2"/>
        <v>344060</v>
      </c>
      <c r="F48" s="75">
        <v>0</v>
      </c>
      <c r="G48" s="75">
        <v>0</v>
      </c>
      <c r="H48" s="76">
        <f t="shared" si="3"/>
        <v>344060</v>
      </c>
    </row>
    <row r="49" spans="1:8" x14ac:dyDescent="0.2">
      <c r="A49" s="45">
        <v>5700</v>
      </c>
      <c r="B49" s="47" t="s">
        <v>104</v>
      </c>
      <c r="C49" s="75">
        <v>0</v>
      </c>
      <c r="D49" s="75">
        <v>0</v>
      </c>
      <c r="E49" s="75">
        <f t="shared" si="2"/>
        <v>0</v>
      </c>
      <c r="F49" s="75">
        <v>0</v>
      </c>
      <c r="G49" s="75">
        <v>0</v>
      </c>
      <c r="H49" s="76">
        <f t="shared" si="3"/>
        <v>0</v>
      </c>
    </row>
    <row r="50" spans="1:8" x14ac:dyDescent="0.2">
      <c r="A50" s="45">
        <v>5800</v>
      </c>
      <c r="B50" s="47" t="s">
        <v>105</v>
      </c>
      <c r="C50" s="75">
        <v>0</v>
      </c>
      <c r="D50" s="75">
        <v>0</v>
      </c>
      <c r="E50" s="75">
        <f t="shared" si="2"/>
        <v>0</v>
      </c>
      <c r="F50" s="75">
        <v>0</v>
      </c>
      <c r="G50" s="75">
        <v>0</v>
      </c>
      <c r="H50" s="76">
        <f t="shared" si="3"/>
        <v>0</v>
      </c>
    </row>
    <row r="51" spans="1:8" x14ac:dyDescent="0.2">
      <c r="A51" s="45">
        <v>5900</v>
      </c>
      <c r="B51" s="47" t="s">
        <v>106</v>
      </c>
      <c r="C51" s="75">
        <v>0</v>
      </c>
      <c r="D51" s="75">
        <v>0</v>
      </c>
      <c r="E51" s="75">
        <f t="shared" si="2"/>
        <v>0</v>
      </c>
      <c r="F51" s="75">
        <v>0</v>
      </c>
      <c r="G51" s="75">
        <v>0</v>
      </c>
      <c r="H51" s="76">
        <f t="shared" si="3"/>
        <v>0</v>
      </c>
    </row>
    <row r="52" spans="1:8" x14ac:dyDescent="0.2">
      <c r="A52" s="45">
        <v>6000</v>
      </c>
      <c r="B52" s="16" t="s">
        <v>129</v>
      </c>
      <c r="C52" s="75">
        <f t="shared" ref="C52:H52" si="8">SUM(C53:C55)</f>
        <v>0</v>
      </c>
      <c r="D52" s="75">
        <f t="shared" si="8"/>
        <v>10943991.619999999</v>
      </c>
      <c r="E52" s="75">
        <f t="shared" si="8"/>
        <v>10943991.619999999</v>
      </c>
      <c r="F52" s="75">
        <f t="shared" si="8"/>
        <v>0</v>
      </c>
      <c r="G52" s="75">
        <f t="shared" si="8"/>
        <v>0</v>
      </c>
      <c r="H52" s="76">
        <f t="shared" si="8"/>
        <v>10943991.619999999</v>
      </c>
    </row>
    <row r="53" spans="1:8" x14ac:dyDescent="0.2">
      <c r="A53" s="45">
        <v>6100</v>
      </c>
      <c r="B53" s="47" t="s">
        <v>107</v>
      </c>
      <c r="C53" s="75">
        <v>0</v>
      </c>
      <c r="D53" s="75">
        <v>0</v>
      </c>
      <c r="E53" s="75">
        <f t="shared" si="2"/>
        <v>0</v>
      </c>
      <c r="F53" s="75">
        <v>0</v>
      </c>
      <c r="G53" s="75">
        <v>0</v>
      </c>
      <c r="H53" s="76">
        <f t="shared" si="3"/>
        <v>0</v>
      </c>
    </row>
    <row r="54" spans="1:8" x14ac:dyDescent="0.2">
      <c r="A54" s="45">
        <v>6200</v>
      </c>
      <c r="B54" s="47" t="s">
        <v>108</v>
      </c>
      <c r="C54" s="75">
        <v>0</v>
      </c>
      <c r="D54" s="75">
        <v>10943991.619999999</v>
      </c>
      <c r="E54" s="75">
        <f t="shared" si="2"/>
        <v>10943991.619999999</v>
      </c>
      <c r="F54" s="75">
        <v>0</v>
      </c>
      <c r="G54" s="75">
        <v>0</v>
      </c>
      <c r="H54" s="76">
        <f t="shared" si="3"/>
        <v>10943991.619999999</v>
      </c>
    </row>
    <row r="55" spans="1:8" x14ac:dyDescent="0.2">
      <c r="A55" s="45">
        <v>6300</v>
      </c>
      <c r="B55" s="47" t="s">
        <v>109</v>
      </c>
      <c r="C55" s="75">
        <v>0</v>
      </c>
      <c r="D55" s="75">
        <v>0</v>
      </c>
      <c r="E55" s="75">
        <f t="shared" si="2"/>
        <v>0</v>
      </c>
      <c r="F55" s="75">
        <v>0</v>
      </c>
      <c r="G55" s="75">
        <v>0</v>
      </c>
      <c r="H55" s="76">
        <f t="shared" si="3"/>
        <v>0</v>
      </c>
    </row>
    <row r="56" spans="1:8" x14ac:dyDescent="0.2">
      <c r="A56" s="45">
        <v>7000</v>
      </c>
      <c r="B56" s="16" t="s">
        <v>110</v>
      </c>
      <c r="C56" s="75">
        <f t="shared" ref="C56:H56" si="9">SUM(C57:C63)</f>
        <v>4865725.9000000004</v>
      </c>
      <c r="D56" s="75">
        <f t="shared" si="9"/>
        <v>0</v>
      </c>
      <c r="E56" s="75">
        <f t="shared" si="9"/>
        <v>4865725.9000000004</v>
      </c>
      <c r="F56" s="75">
        <f t="shared" si="9"/>
        <v>0</v>
      </c>
      <c r="G56" s="75">
        <f t="shared" si="9"/>
        <v>0</v>
      </c>
      <c r="H56" s="76">
        <f t="shared" si="9"/>
        <v>4865725.9000000004</v>
      </c>
    </row>
    <row r="57" spans="1:8" x14ac:dyDescent="0.2">
      <c r="A57" s="45">
        <v>7100</v>
      </c>
      <c r="B57" s="47" t="s">
        <v>111</v>
      </c>
      <c r="C57" s="75">
        <v>0</v>
      </c>
      <c r="D57" s="75">
        <v>0</v>
      </c>
      <c r="E57" s="75">
        <f t="shared" si="2"/>
        <v>0</v>
      </c>
      <c r="F57" s="75">
        <v>0</v>
      </c>
      <c r="G57" s="75">
        <v>0</v>
      </c>
      <c r="H57" s="76">
        <f t="shared" si="3"/>
        <v>0</v>
      </c>
    </row>
    <row r="58" spans="1:8" x14ac:dyDescent="0.2">
      <c r="A58" s="45">
        <v>7200</v>
      </c>
      <c r="B58" s="47" t="s">
        <v>112</v>
      </c>
      <c r="C58" s="75">
        <v>0</v>
      </c>
      <c r="D58" s="75">
        <v>0</v>
      </c>
      <c r="E58" s="75">
        <f t="shared" si="2"/>
        <v>0</v>
      </c>
      <c r="F58" s="75">
        <v>0</v>
      </c>
      <c r="G58" s="75">
        <v>0</v>
      </c>
      <c r="H58" s="76">
        <f t="shared" si="3"/>
        <v>0</v>
      </c>
    </row>
    <row r="59" spans="1:8" x14ac:dyDescent="0.2">
      <c r="A59" s="45">
        <v>7300</v>
      </c>
      <c r="B59" s="47" t="s">
        <v>113</v>
      </c>
      <c r="C59" s="75">
        <v>0</v>
      </c>
      <c r="D59" s="75">
        <v>0</v>
      </c>
      <c r="E59" s="75">
        <f t="shared" si="2"/>
        <v>0</v>
      </c>
      <c r="F59" s="75">
        <v>0</v>
      </c>
      <c r="G59" s="75">
        <v>0</v>
      </c>
      <c r="H59" s="76">
        <f t="shared" si="3"/>
        <v>0</v>
      </c>
    </row>
    <row r="60" spans="1:8" x14ac:dyDescent="0.2">
      <c r="A60" s="45">
        <v>7400</v>
      </c>
      <c r="B60" s="47" t="s">
        <v>114</v>
      </c>
      <c r="C60" s="75">
        <v>0</v>
      </c>
      <c r="D60" s="75">
        <v>0</v>
      </c>
      <c r="E60" s="75">
        <f t="shared" si="2"/>
        <v>0</v>
      </c>
      <c r="F60" s="75">
        <v>0</v>
      </c>
      <c r="G60" s="75">
        <v>0</v>
      </c>
      <c r="H60" s="76">
        <f t="shared" si="3"/>
        <v>0</v>
      </c>
    </row>
    <row r="61" spans="1:8" x14ac:dyDescent="0.2">
      <c r="A61" s="45">
        <v>7500</v>
      </c>
      <c r="B61" s="47" t="s">
        <v>115</v>
      </c>
      <c r="C61" s="75">
        <v>0</v>
      </c>
      <c r="D61" s="75">
        <v>0</v>
      </c>
      <c r="E61" s="75">
        <f t="shared" si="2"/>
        <v>0</v>
      </c>
      <c r="F61" s="75">
        <v>0</v>
      </c>
      <c r="G61" s="75">
        <v>0</v>
      </c>
      <c r="H61" s="76">
        <f t="shared" si="3"/>
        <v>0</v>
      </c>
    </row>
    <row r="62" spans="1:8" x14ac:dyDescent="0.2">
      <c r="A62" s="45">
        <v>7600</v>
      </c>
      <c r="B62" s="47" t="s">
        <v>116</v>
      </c>
      <c r="C62" s="75">
        <v>0</v>
      </c>
      <c r="D62" s="75">
        <v>0</v>
      </c>
      <c r="E62" s="75">
        <f t="shared" si="2"/>
        <v>0</v>
      </c>
      <c r="F62" s="75">
        <v>0</v>
      </c>
      <c r="G62" s="75">
        <v>0</v>
      </c>
      <c r="H62" s="76">
        <f t="shared" si="3"/>
        <v>0</v>
      </c>
    </row>
    <row r="63" spans="1:8" x14ac:dyDescent="0.2">
      <c r="A63" s="45">
        <v>7900</v>
      </c>
      <c r="B63" s="47" t="s">
        <v>117</v>
      </c>
      <c r="C63" s="75">
        <v>4865725.9000000004</v>
      </c>
      <c r="D63" s="75">
        <v>0</v>
      </c>
      <c r="E63" s="75">
        <f t="shared" si="2"/>
        <v>4865725.9000000004</v>
      </c>
      <c r="F63" s="75">
        <v>0</v>
      </c>
      <c r="G63" s="75">
        <v>0</v>
      </c>
      <c r="H63" s="76">
        <f t="shared" si="3"/>
        <v>4865725.9000000004</v>
      </c>
    </row>
    <row r="64" spans="1:8" x14ac:dyDescent="0.2">
      <c r="A64" s="45">
        <v>8000</v>
      </c>
      <c r="B64" s="16" t="s">
        <v>118</v>
      </c>
      <c r="C64" s="75">
        <f t="shared" ref="C64:H64" si="10">SUM(C65:C67)</f>
        <v>0</v>
      </c>
      <c r="D64" s="75">
        <f t="shared" si="10"/>
        <v>0</v>
      </c>
      <c r="E64" s="75">
        <f t="shared" si="10"/>
        <v>0</v>
      </c>
      <c r="F64" s="75">
        <f t="shared" si="10"/>
        <v>0</v>
      </c>
      <c r="G64" s="75">
        <f t="shared" si="10"/>
        <v>0</v>
      </c>
      <c r="H64" s="76">
        <f t="shared" si="10"/>
        <v>0</v>
      </c>
    </row>
    <row r="65" spans="1:8" x14ac:dyDescent="0.2">
      <c r="A65" s="45">
        <v>8100</v>
      </c>
      <c r="B65" s="47" t="s">
        <v>119</v>
      </c>
      <c r="C65" s="75">
        <v>0</v>
      </c>
      <c r="D65" s="75">
        <v>0</v>
      </c>
      <c r="E65" s="75">
        <f t="shared" si="2"/>
        <v>0</v>
      </c>
      <c r="F65" s="75">
        <v>0</v>
      </c>
      <c r="G65" s="75">
        <v>0</v>
      </c>
      <c r="H65" s="76">
        <f t="shared" si="3"/>
        <v>0</v>
      </c>
    </row>
    <row r="66" spans="1:8" x14ac:dyDescent="0.2">
      <c r="A66" s="45">
        <v>8300</v>
      </c>
      <c r="B66" s="47" t="s">
        <v>120</v>
      </c>
      <c r="C66" s="75">
        <v>0</v>
      </c>
      <c r="D66" s="75">
        <v>0</v>
      </c>
      <c r="E66" s="75">
        <f t="shared" si="2"/>
        <v>0</v>
      </c>
      <c r="F66" s="75">
        <v>0</v>
      </c>
      <c r="G66" s="75">
        <v>0</v>
      </c>
      <c r="H66" s="76">
        <f t="shared" si="3"/>
        <v>0</v>
      </c>
    </row>
    <row r="67" spans="1:8" x14ac:dyDescent="0.2">
      <c r="A67" s="45">
        <v>8500</v>
      </c>
      <c r="B67" s="47" t="s">
        <v>121</v>
      </c>
      <c r="C67" s="75">
        <v>0</v>
      </c>
      <c r="D67" s="75">
        <v>0</v>
      </c>
      <c r="E67" s="75">
        <f t="shared" si="2"/>
        <v>0</v>
      </c>
      <c r="F67" s="75">
        <v>0</v>
      </c>
      <c r="G67" s="75">
        <v>0</v>
      </c>
      <c r="H67" s="76">
        <f t="shared" si="3"/>
        <v>0</v>
      </c>
    </row>
    <row r="68" spans="1:8" x14ac:dyDescent="0.2">
      <c r="A68" s="45">
        <v>9000</v>
      </c>
      <c r="B68" s="16" t="s">
        <v>130</v>
      </c>
      <c r="C68" s="75">
        <f t="shared" ref="C68:H68" si="11">SUM(C69:C75)</f>
        <v>0</v>
      </c>
      <c r="D68" s="75">
        <f t="shared" si="11"/>
        <v>0</v>
      </c>
      <c r="E68" s="75">
        <f t="shared" si="11"/>
        <v>0</v>
      </c>
      <c r="F68" s="75">
        <f t="shared" si="11"/>
        <v>0</v>
      </c>
      <c r="G68" s="75">
        <f t="shared" si="11"/>
        <v>0</v>
      </c>
      <c r="H68" s="76">
        <f t="shared" si="11"/>
        <v>0</v>
      </c>
    </row>
    <row r="69" spans="1:8" x14ac:dyDescent="0.2">
      <c r="A69" s="45">
        <v>9100</v>
      </c>
      <c r="B69" s="47" t="s">
        <v>122</v>
      </c>
      <c r="C69" s="75">
        <v>0</v>
      </c>
      <c r="D69" s="75">
        <v>0</v>
      </c>
      <c r="E69" s="75">
        <f t="shared" si="2"/>
        <v>0</v>
      </c>
      <c r="F69" s="75">
        <v>0</v>
      </c>
      <c r="G69" s="75">
        <v>0</v>
      </c>
      <c r="H69" s="76">
        <f t="shared" si="3"/>
        <v>0</v>
      </c>
    </row>
    <row r="70" spans="1:8" x14ac:dyDescent="0.2">
      <c r="A70" s="45">
        <v>9200</v>
      </c>
      <c r="B70" s="47" t="s">
        <v>123</v>
      </c>
      <c r="C70" s="75">
        <v>0</v>
      </c>
      <c r="D70" s="75">
        <v>0</v>
      </c>
      <c r="E70" s="75">
        <f t="shared" ref="E70:E74" si="12">C70+D70</f>
        <v>0</v>
      </c>
      <c r="F70" s="75">
        <v>0</v>
      </c>
      <c r="G70" s="75">
        <v>0</v>
      </c>
      <c r="H70" s="76">
        <f t="shared" ref="H70:H75" si="13">E70-F70</f>
        <v>0</v>
      </c>
    </row>
    <row r="71" spans="1:8" x14ac:dyDescent="0.2">
      <c r="A71" s="45">
        <v>9300</v>
      </c>
      <c r="B71" s="47" t="s">
        <v>124</v>
      </c>
      <c r="C71" s="75">
        <v>0</v>
      </c>
      <c r="D71" s="75">
        <v>0</v>
      </c>
      <c r="E71" s="75">
        <f t="shared" si="12"/>
        <v>0</v>
      </c>
      <c r="F71" s="75">
        <v>0</v>
      </c>
      <c r="G71" s="75">
        <v>0</v>
      </c>
      <c r="H71" s="76">
        <f t="shared" si="13"/>
        <v>0</v>
      </c>
    </row>
    <row r="72" spans="1:8" x14ac:dyDescent="0.2">
      <c r="A72" s="45">
        <v>9400</v>
      </c>
      <c r="B72" s="47" t="s">
        <v>125</v>
      </c>
      <c r="C72" s="75">
        <v>0</v>
      </c>
      <c r="D72" s="75">
        <v>0</v>
      </c>
      <c r="E72" s="75">
        <f t="shared" si="12"/>
        <v>0</v>
      </c>
      <c r="F72" s="75">
        <v>0</v>
      </c>
      <c r="G72" s="75">
        <v>0</v>
      </c>
      <c r="H72" s="76">
        <f t="shared" si="13"/>
        <v>0</v>
      </c>
    </row>
    <row r="73" spans="1:8" x14ac:dyDescent="0.2">
      <c r="A73" s="45">
        <v>9500</v>
      </c>
      <c r="B73" s="47" t="s">
        <v>126</v>
      </c>
      <c r="C73" s="75">
        <v>0</v>
      </c>
      <c r="D73" s="75">
        <v>0</v>
      </c>
      <c r="E73" s="75">
        <f t="shared" si="12"/>
        <v>0</v>
      </c>
      <c r="F73" s="75">
        <v>0</v>
      </c>
      <c r="G73" s="75">
        <v>0</v>
      </c>
      <c r="H73" s="76">
        <f t="shared" si="13"/>
        <v>0</v>
      </c>
    </row>
    <row r="74" spans="1:8" x14ac:dyDescent="0.2">
      <c r="A74" s="45">
        <v>9600</v>
      </c>
      <c r="B74" s="47" t="s">
        <v>127</v>
      </c>
      <c r="C74" s="75">
        <v>0</v>
      </c>
      <c r="D74" s="75">
        <v>0</v>
      </c>
      <c r="E74" s="75">
        <f t="shared" si="12"/>
        <v>0</v>
      </c>
      <c r="F74" s="75">
        <v>0</v>
      </c>
      <c r="G74" s="75">
        <v>0</v>
      </c>
      <c r="H74" s="76">
        <f t="shared" si="13"/>
        <v>0</v>
      </c>
    </row>
    <row r="75" spans="1:8" x14ac:dyDescent="0.2">
      <c r="A75" s="48">
        <v>9900</v>
      </c>
      <c r="B75" s="49" t="s">
        <v>128</v>
      </c>
      <c r="C75" s="77">
        <v>0</v>
      </c>
      <c r="D75" s="77">
        <v>0</v>
      </c>
      <c r="E75" s="77">
        <v>0</v>
      </c>
      <c r="F75" s="77">
        <v>0</v>
      </c>
      <c r="G75" s="77">
        <v>0</v>
      </c>
      <c r="H75" s="78">
        <f t="shared" si="13"/>
        <v>0</v>
      </c>
    </row>
    <row r="76" spans="1:8" x14ac:dyDescent="0.2">
      <c r="A76" s="27"/>
      <c r="B76" s="27"/>
      <c r="C76" s="27"/>
      <c r="D76" s="27"/>
    </row>
    <row r="77" spans="1:8" x14ac:dyDescent="0.2">
      <c r="A77" s="51" t="s">
        <v>163</v>
      </c>
      <c r="B77" s="52"/>
      <c r="C77" s="52"/>
      <c r="D77" s="53"/>
    </row>
    <row r="78" spans="1:8" x14ac:dyDescent="0.2">
      <c r="A78" s="54"/>
      <c r="B78" s="52"/>
      <c r="C78" s="52"/>
      <c r="D78" s="53"/>
    </row>
    <row r="79" spans="1:8" x14ac:dyDescent="0.2">
      <c r="A79" s="55"/>
      <c r="B79" s="56"/>
      <c r="C79" s="55"/>
      <c r="D79" s="55"/>
    </row>
    <row r="80" spans="1:8" x14ac:dyDescent="0.2">
      <c r="A80" s="57"/>
      <c r="B80" s="55"/>
      <c r="C80" s="55"/>
      <c r="D80" s="55"/>
    </row>
    <row r="81" spans="1:4" x14ac:dyDescent="0.2">
      <c r="A81" s="57"/>
      <c r="B81" s="55"/>
      <c r="C81" s="57"/>
      <c r="D81" s="58" t="s">
        <v>164</v>
      </c>
    </row>
    <row r="82" spans="1:4" x14ac:dyDescent="0.2">
      <c r="A82" s="57"/>
      <c r="B82" s="59"/>
      <c r="C82" s="60"/>
      <c r="D82" s="61"/>
    </row>
  </sheetData>
  <sheetProtection algorithmName="SHA-512" hashValue="/+ApZ0O9+mILh7fj5CLBm2kc6C4EY/uWSDPqiSsp9vHS/9zBbrXCMTDVbQ46TN0fxATAF/4nrcz8nOvaEQTFlQ==" saltValue="WuiGkFGrje2UwSlq9+sCmA==" spinCount="100000" sheet="1" objects="1" scenarios="1" formatCells="0" formatColumns="0" formatRows="0" autoFilter="0"/>
  <protectedRanges>
    <protectedRange sqref="C3:H3" name="Rango1_2_1"/>
  </protectedRanges>
  <autoFilter ref="A2:H75"/>
  <mergeCells count="1">
    <mergeCell ref="A1:H1"/>
  </mergeCells>
  <pageMargins left="0.70866141732283472" right="0.70866141732283472" top="0.74803149606299213" bottom="0.74803149606299213" header="0.31496062992125984" footer="0.31496062992125984"/>
  <pageSetup scale="5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8"/>
  <sheetViews>
    <sheetView zoomScale="120" zoomScaleNormal="120" zoomScaleSheetLayoutView="100" workbookViewId="0">
      <selection activeCell="A9" sqref="A9"/>
    </sheetView>
  </sheetViews>
  <sheetFormatPr baseColWidth="10" defaultRowHeight="11.25" x14ac:dyDescent="0.2"/>
  <cols>
    <col min="1" max="1" width="135.83203125" style="39" customWidth="1"/>
    <col min="2" max="16384" width="12" style="39"/>
  </cols>
  <sheetData>
    <row r="1" spans="1:1" x14ac:dyDescent="0.2">
      <c r="A1" s="25" t="s">
        <v>131</v>
      </c>
    </row>
    <row r="2" spans="1:1" x14ac:dyDescent="0.2">
      <c r="A2" s="40" t="s">
        <v>159</v>
      </c>
    </row>
    <row r="3" spans="1:1" x14ac:dyDescent="0.2">
      <c r="A3" s="40" t="s">
        <v>150</v>
      </c>
    </row>
    <row r="4" spans="1:1" x14ac:dyDescent="0.2">
      <c r="A4" s="40" t="s">
        <v>151</v>
      </c>
    </row>
    <row r="5" spans="1:1" x14ac:dyDescent="0.2">
      <c r="A5" s="40" t="s">
        <v>152</v>
      </c>
    </row>
    <row r="6" spans="1:1" ht="22.5" x14ac:dyDescent="0.2">
      <c r="A6" s="40" t="s">
        <v>153</v>
      </c>
    </row>
    <row r="7" spans="1:1" ht="33.75" x14ac:dyDescent="0.2">
      <c r="A7" s="40" t="s">
        <v>155</v>
      </c>
    </row>
    <row r="8" spans="1:1" ht="22.5" x14ac:dyDescent="0.2">
      <c r="A8" s="40" t="s">
        <v>157</v>
      </c>
    </row>
    <row r="9" spans="1:1" x14ac:dyDescent="0.2">
      <c r="A9" s="40" t="s">
        <v>158</v>
      </c>
    </row>
    <row r="10" spans="1:1" x14ac:dyDescent="0.2">
      <c r="A10" s="40"/>
    </row>
    <row r="11" spans="1:1" x14ac:dyDescent="0.2">
      <c r="A11" s="26" t="s">
        <v>132</v>
      </c>
    </row>
    <row r="12" spans="1:1" x14ac:dyDescent="0.2">
      <c r="A12" s="40" t="s">
        <v>162</v>
      </c>
    </row>
    <row r="13" spans="1:1" ht="11.25" customHeight="1" x14ac:dyDescent="0.2">
      <c r="A13" s="40"/>
    </row>
    <row r="14" spans="1:1" x14ac:dyDescent="0.2">
      <c r="A14" s="26" t="s">
        <v>135</v>
      </c>
    </row>
    <row r="15" spans="1:1" x14ac:dyDescent="0.2">
      <c r="A15" s="40" t="s">
        <v>136</v>
      </c>
    </row>
    <row r="16" spans="1:1" x14ac:dyDescent="0.2">
      <c r="A16" s="40"/>
    </row>
    <row r="17" spans="1:1" x14ac:dyDescent="0.2">
      <c r="A17" s="26" t="s">
        <v>134</v>
      </c>
    </row>
    <row r="18" spans="1:1" ht="33.75" x14ac:dyDescent="0.2">
      <c r="A18" s="41" t="s">
        <v>137</v>
      </c>
    </row>
  </sheetData>
  <sheetProtection algorithmName="SHA-512" hashValue="FiUSSG/TRSrcyW8l5uYQJL4fCF9ARk9365xvHidu9rSOuhUOugBAwU1vM/QEA3TnXU+X1+nn4ZFa+kxPN5Cj1w==" saltValue="BLAlcjpCD+U+rrPPzGzjmg==" spinCount="100000" sheet="1" objects="1" scenarios="1"/>
  <pageMargins left="0.70866141732283472" right="0.70866141732283472" top="0.74803149606299213" bottom="0.74803149606299213" header="0.31496062992125984" footer="0.31496062992125984"/>
  <pageSetup orientation="landscape" r:id="rId1"/>
  <headerFooter>
    <oddHeader>&amp;C&amp;10ESTADO ANALÍTICO DEL EJERCICIO DEL PRESUPUESTO DE EGRESOS</oddHeader>
    <oddFooter>&amp;L&amp;A&amp;R&amp;F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>
      <pane ySplit="2" topLeftCell="A3" activePane="bottomLeft" state="frozen"/>
      <selection pane="bottomLeft" activeCell="A3" sqref="A3"/>
    </sheetView>
  </sheetViews>
  <sheetFormatPr baseColWidth="10" defaultRowHeight="11.25" x14ac:dyDescent="0.2"/>
  <cols>
    <col min="1" max="1" width="9.1640625" style="23" customWidth="1"/>
    <col min="2" max="2" width="72.83203125" style="23" customWidth="1"/>
    <col min="3" max="8" width="18.33203125" style="23" customWidth="1"/>
    <col min="9" max="16384" width="12" style="23"/>
  </cols>
  <sheetData>
    <row r="1" spans="1:8" ht="50.1" customHeight="1" x14ac:dyDescent="0.2">
      <c r="A1" s="80" t="s">
        <v>181</v>
      </c>
      <c r="B1" s="81"/>
      <c r="C1" s="81"/>
      <c r="D1" s="81"/>
      <c r="E1" s="81"/>
      <c r="F1" s="81"/>
      <c r="G1" s="81"/>
      <c r="H1" s="82"/>
    </row>
    <row r="2" spans="1:8" ht="24.95" customHeight="1" x14ac:dyDescent="0.2">
      <c r="A2" s="32" t="s">
        <v>16</v>
      </c>
      <c r="B2" s="32" t="s">
        <v>4</v>
      </c>
      <c r="C2" s="33" t="s">
        <v>5</v>
      </c>
      <c r="D2" s="33" t="s">
        <v>143</v>
      </c>
      <c r="E2" s="33" t="s">
        <v>6</v>
      </c>
      <c r="F2" s="33" t="s">
        <v>8</v>
      </c>
      <c r="G2" s="33" t="s">
        <v>10</v>
      </c>
      <c r="H2" s="33" t="s">
        <v>11</v>
      </c>
    </row>
    <row r="3" spans="1:8" x14ac:dyDescent="0.2">
      <c r="A3" s="8">
        <v>900001</v>
      </c>
      <c r="B3" s="9" t="s">
        <v>12</v>
      </c>
      <c r="C3" s="65">
        <f t="shared" ref="C3:H3" si="0">SUM(C4:C8)</f>
        <v>128963136.7</v>
      </c>
      <c r="D3" s="65">
        <f t="shared" si="0"/>
        <v>86873757.570000008</v>
      </c>
      <c r="E3" s="65">
        <f t="shared" si="0"/>
        <v>215836894.27000001</v>
      </c>
      <c r="F3" s="65">
        <f t="shared" si="0"/>
        <v>34257635.869999997</v>
      </c>
      <c r="G3" s="65">
        <f t="shared" si="0"/>
        <v>33549955.260000002</v>
      </c>
      <c r="H3" s="66">
        <f t="shared" si="0"/>
        <v>181579258.40000001</v>
      </c>
    </row>
    <row r="4" spans="1:8" x14ac:dyDescent="0.2">
      <c r="A4" s="34">
        <v>1</v>
      </c>
      <c r="B4" s="35" t="s">
        <v>14</v>
      </c>
      <c r="C4" s="69">
        <v>124233254.76000001</v>
      </c>
      <c r="D4" s="69">
        <v>73456765.950000003</v>
      </c>
      <c r="E4" s="69">
        <f>C4+D4</f>
        <v>197690020.71000001</v>
      </c>
      <c r="F4" s="69">
        <v>34257635.869999997</v>
      </c>
      <c r="G4" s="69">
        <v>33549955.260000002</v>
      </c>
      <c r="H4" s="76">
        <f t="shared" ref="H4:H5" si="1">E4-F4</f>
        <v>163432384.84</v>
      </c>
    </row>
    <row r="5" spans="1:8" x14ac:dyDescent="0.2">
      <c r="A5" s="34">
        <v>2</v>
      </c>
      <c r="B5" s="35" t="s">
        <v>15</v>
      </c>
      <c r="C5" s="69">
        <v>4729881.9400000004</v>
      </c>
      <c r="D5" s="69">
        <v>13416991.619999999</v>
      </c>
      <c r="E5" s="69">
        <f t="shared" ref="E5:E7" si="2">C5+D5</f>
        <v>18146873.559999999</v>
      </c>
      <c r="F5" s="69">
        <v>0</v>
      </c>
      <c r="G5" s="69">
        <v>0</v>
      </c>
      <c r="H5" s="76">
        <f t="shared" si="1"/>
        <v>18146873.559999999</v>
      </c>
    </row>
    <row r="6" spans="1:8" x14ac:dyDescent="0.2">
      <c r="A6" s="34">
        <v>3</v>
      </c>
      <c r="B6" s="35" t="s">
        <v>17</v>
      </c>
      <c r="C6" s="69">
        <v>0</v>
      </c>
      <c r="D6" s="69">
        <v>0</v>
      </c>
      <c r="E6" s="69">
        <f t="shared" si="2"/>
        <v>0</v>
      </c>
      <c r="F6" s="69">
        <v>0</v>
      </c>
      <c r="G6" s="69">
        <v>0</v>
      </c>
      <c r="H6" s="76">
        <f>E6-F6</f>
        <v>0</v>
      </c>
    </row>
    <row r="7" spans="1:8" x14ac:dyDescent="0.2">
      <c r="A7" s="34">
        <v>4</v>
      </c>
      <c r="B7" s="35" t="s">
        <v>144</v>
      </c>
      <c r="C7" s="69">
        <v>0</v>
      </c>
      <c r="D7" s="69">
        <v>0</v>
      </c>
      <c r="E7" s="69">
        <f t="shared" si="2"/>
        <v>0</v>
      </c>
      <c r="F7" s="69">
        <v>0</v>
      </c>
      <c r="G7" s="69">
        <v>0</v>
      </c>
      <c r="H7" s="76">
        <f>E7-F7</f>
        <v>0</v>
      </c>
    </row>
    <row r="8" spans="1:8" x14ac:dyDescent="0.2">
      <c r="A8" s="36">
        <v>5</v>
      </c>
      <c r="B8" s="37" t="s">
        <v>119</v>
      </c>
      <c r="C8" s="70">
        <v>0</v>
      </c>
      <c r="D8" s="70">
        <v>0</v>
      </c>
      <c r="E8" s="70">
        <f>C8+D8</f>
        <v>0</v>
      </c>
      <c r="F8" s="70">
        <v>0</v>
      </c>
      <c r="G8" s="70">
        <v>0</v>
      </c>
      <c r="H8" s="78">
        <f>E8-F8</f>
        <v>0</v>
      </c>
    </row>
  </sheetData>
  <sheetProtection algorithmName="SHA-512" hashValue="EPVuACuv0ivEG+EoZfDP1xQF/rdbW9iUfWnb82aCfJmY+XbJe5JOG5+ZnHa7JDbgO5DM/rcKO52XabEbQIFDVQ==" saltValue="0YnxMm/yfwH3SfXOMWdogw==" spinCount="100000" sheet="1" objects="1" scenarios="1" formatCells="0" formatColumns="0" formatRows="0" autoFilter="0"/>
  <protectedRanges>
    <protectedRange sqref="C3:H3" name="Rango1_2_1"/>
  </protectedRanges>
  <mergeCells count="1">
    <mergeCell ref="A1:H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8"/>
  <sheetViews>
    <sheetView zoomScale="120" zoomScaleNormal="120" zoomScaleSheetLayoutView="100" workbookViewId="0">
      <selection activeCell="A8" sqref="A8"/>
    </sheetView>
  </sheetViews>
  <sheetFormatPr baseColWidth="10" defaultRowHeight="11.25" x14ac:dyDescent="0.2"/>
  <cols>
    <col min="1" max="1" width="135.83203125" style="39" customWidth="1"/>
    <col min="2" max="16384" width="12" style="39"/>
  </cols>
  <sheetData>
    <row r="1" spans="1:1" x14ac:dyDescent="0.2">
      <c r="A1" s="25" t="s">
        <v>131</v>
      </c>
    </row>
    <row r="2" spans="1:1" ht="22.5" x14ac:dyDescent="0.2">
      <c r="A2" s="40" t="s">
        <v>148</v>
      </c>
    </row>
    <row r="3" spans="1:1" x14ac:dyDescent="0.2">
      <c r="A3" s="40" t="s">
        <v>150</v>
      </c>
    </row>
    <row r="4" spans="1:1" x14ac:dyDescent="0.2">
      <c r="A4" s="40" t="s">
        <v>151</v>
      </c>
    </row>
    <row r="5" spans="1:1" x14ac:dyDescent="0.2">
      <c r="A5" s="40" t="s">
        <v>152</v>
      </c>
    </row>
    <row r="6" spans="1:1" ht="22.5" x14ac:dyDescent="0.2">
      <c r="A6" s="40" t="s">
        <v>153</v>
      </c>
    </row>
    <row r="7" spans="1:1" ht="33.75" x14ac:dyDescent="0.2">
      <c r="A7" s="40" t="s">
        <v>155</v>
      </c>
    </row>
    <row r="8" spans="1:1" ht="22.5" x14ac:dyDescent="0.2">
      <c r="A8" s="40" t="s">
        <v>157</v>
      </c>
    </row>
    <row r="9" spans="1:1" x14ac:dyDescent="0.2">
      <c r="A9" s="40" t="s">
        <v>158</v>
      </c>
    </row>
    <row r="10" spans="1:1" x14ac:dyDescent="0.2">
      <c r="A10" s="40"/>
    </row>
    <row r="11" spans="1:1" x14ac:dyDescent="0.2">
      <c r="A11" s="26" t="s">
        <v>132</v>
      </c>
    </row>
    <row r="12" spans="1:1" x14ac:dyDescent="0.2">
      <c r="A12" s="40" t="s">
        <v>133</v>
      </c>
    </row>
    <row r="13" spans="1:1" ht="11.25" customHeight="1" x14ac:dyDescent="0.2">
      <c r="A13" s="40"/>
    </row>
    <row r="14" spans="1:1" x14ac:dyDescent="0.2">
      <c r="A14" s="26" t="s">
        <v>135</v>
      </c>
    </row>
    <row r="15" spans="1:1" x14ac:dyDescent="0.2">
      <c r="A15" s="40" t="s">
        <v>136</v>
      </c>
    </row>
    <row r="16" spans="1:1" x14ac:dyDescent="0.2">
      <c r="A16" s="40"/>
    </row>
    <row r="17" spans="1:1" x14ac:dyDescent="0.2">
      <c r="A17" s="26" t="s">
        <v>134</v>
      </c>
    </row>
    <row r="18" spans="1:1" ht="39.950000000000003" customHeight="1" x14ac:dyDescent="0.2">
      <c r="A18" s="41" t="s">
        <v>138</v>
      </c>
    </row>
  </sheetData>
  <sheetProtection algorithmName="SHA-512" hashValue="UuW5+WsCtHOA2odm/9LeS7PAjNaFMcfMabQ5Fn6eASfW/Yj/85kppKUGSQNBk/JSeuUGgSkOVeh6ixtWwJ6+fg==" saltValue="IBXJ9LtHBFKOaxuf868nJw==" spinCount="100000" sheet="1" objects="1" scenarios="1"/>
  <pageMargins left="0.70866141732283472" right="0.70866141732283472" top="0.74803149606299213" bottom="0.74803149606299213" header="0.31496062992125984" footer="0.31496062992125984"/>
  <pageSetup orientation="landscape" r:id="rId1"/>
  <headerFooter>
    <oddHeader>&amp;C&amp;10ESTADO ANALÍTICO DEL EJERCICIO DEL PRESUPUESTO DE EGRESOS</oddHeader>
    <oddFooter>&amp;L&amp;A&amp;R&amp;F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1"/>
  <sheetViews>
    <sheetView tabSelected="1" workbookViewId="0">
      <pane ySplit="2" topLeftCell="A3" activePane="bottomLeft" state="frozen"/>
      <selection pane="bottomLeft" activeCell="B3" sqref="B3"/>
    </sheetView>
  </sheetViews>
  <sheetFormatPr baseColWidth="10" defaultRowHeight="11.25" x14ac:dyDescent="0.2"/>
  <cols>
    <col min="1" max="1" width="9.1640625" style="1" customWidth="1"/>
    <col min="2" max="2" width="72.83203125" style="1" customWidth="1"/>
    <col min="3" max="8" width="18.33203125" style="1" customWidth="1"/>
    <col min="9" max="16384" width="12" style="1"/>
  </cols>
  <sheetData>
    <row r="1" spans="1:8" ht="50.1" customHeight="1" x14ac:dyDescent="0.2">
      <c r="A1" s="80" t="s">
        <v>183</v>
      </c>
      <c r="B1" s="81"/>
      <c r="C1" s="81"/>
      <c r="D1" s="81"/>
      <c r="E1" s="81"/>
      <c r="F1" s="81"/>
      <c r="G1" s="81"/>
      <c r="H1" s="82"/>
    </row>
    <row r="2" spans="1:8" ht="24.95" customHeight="1" x14ac:dyDescent="0.2">
      <c r="A2" s="38" t="s">
        <v>2</v>
      </c>
      <c r="B2" s="32" t="s">
        <v>4</v>
      </c>
      <c r="C2" s="33" t="s">
        <v>5</v>
      </c>
      <c r="D2" s="33" t="s">
        <v>143</v>
      </c>
      <c r="E2" s="33" t="s">
        <v>6</v>
      </c>
      <c r="F2" s="33" t="s">
        <v>8</v>
      </c>
      <c r="G2" s="33" t="s">
        <v>10</v>
      </c>
      <c r="H2" s="33" t="s">
        <v>11</v>
      </c>
    </row>
    <row r="3" spans="1:8" x14ac:dyDescent="0.2">
      <c r="A3" s="4">
        <v>900001</v>
      </c>
      <c r="B3" s="3" t="s">
        <v>12</v>
      </c>
      <c r="C3" s="6">
        <v>128963136.7</v>
      </c>
      <c r="D3" s="6">
        <v>86873757.569999993</v>
      </c>
      <c r="E3" s="6">
        <f t="shared" ref="E3:E10" si="0">C3+D3</f>
        <v>215836894.26999998</v>
      </c>
      <c r="F3" s="6">
        <v>34257635.869999997</v>
      </c>
      <c r="G3" s="6">
        <v>33549955.260000002</v>
      </c>
      <c r="H3" s="6">
        <f t="shared" ref="H3:H10" si="1">E3-F3</f>
        <v>181579258.39999998</v>
      </c>
    </row>
    <row r="4" spans="1:8" x14ac:dyDescent="0.2">
      <c r="A4" s="1">
        <v>21111</v>
      </c>
      <c r="B4" s="1" t="s">
        <v>23</v>
      </c>
      <c r="C4" s="1">
        <v>128963136.7</v>
      </c>
      <c r="D4" s="1">
        <v>86873757.569999993</v>
      </c>
      <c r="E4" s="1">
        <f t="shared" si="0"/>
        <v>215836894.26999998</v>
      </c>
      <c r="F4" s="1">
        <v>34257635.869999997</v>
      </c>
      <c r="G4" s="1">
        <v>33549955.260000002</v>
      </c>
      <c r="H4" s="1">
        <f t="shared" si="1"/>
        <v>181579258.39999998</v>
      </c>
    </row>
    <row r="5" spans="1:8" x14ac:dyDescent="0.2">
      <c r="A5" s="1">
        <v>101</v>
      </c>
      <c r="B5" s="1" t="s">
        <v>184</v>
      </c>
      <c r="C5" s="1">
        <v>15557773.48</v>
      </c>
      <c r="D5" s="1">
        <v>20095346.280000001</v>
      </c>
      <c r="E5" s="1">
        <f t="shared" si="0"/>
        <v>35653119.760000005</v>
      </c>
      <c r="F5" s="1">
        <v>2372813.02</v>
      </c>
      <c r="G5" s="1">
        <v>2359053.12</v>
      </c>
      <c r="H5" s="1">
        <f t="shared" si="1"/>
        <v>33280306.740000006</v>
      </c>
    </row>
    <row r="6" spans="1:8" x14ac:dyDescent="0.2">
      <c r="A6" s="1">
        <v>201</v>
      </c>
      <c r="B6" s="1" t="s">
        <v>185</v>
      </c>
      <c r="C6" s="1">
        <v>53036356.289999999</v>
      </c>
      <c r="D6" s="1">
        <v>47746598.590000004</v>
      </c>
      <c r="E6" s="1">
        <f t="shared" si="0"/>
        <v>100782954.88</v>
      </c>
      <c r="F6" s="1">
        <v>22135550.940000001</v>
      </c>
      <c r="G6" s="1">
        <v>22109184.739999998</v>
      </c>
      <c r="H6" s="1">
        <f t="shared" si="1"/>
        <v>78647403.939999998</v>
      </c>
    </row>
    <row r="7" spans="1:8" x14ac:dyDescent="0.2">
      <c r="A7" s="1">
        <v>301</v>
      </c>
      <c r="B7" s="1" t="s">
        <v>186</v>
      </c>
      <c r="C7" s="1">
        <v>9196056.8900000006</v>
      </c>
      <c r="D7" s="1">
        <v>3764973.19</v>
      </c>
      <c r="E7" s="1">
        <f t="shared" si="0"/>
        <v>12961030.08</v>
      </c>
      <c r="F7" s="1">
        <v>1641577.83</v>
      </c>
      <c r="G7" s="1">
        <v>1619997.75</v>
      </c>
      <c r="H7" s="1">
        <f t="shared" si="1"/>
        <v>11319452.25</v>
      </c>
    </row>
    <row r="8" spans="1:8" x14ac:dyDescent="0.2">
      <c r="A8" s="1">
        <v>601</v>
      </c>
      <c r="B8" s="1" t="s">
        <v>187</v>
      </c>
      <c r="C8" s="1">
        <v>43800385.93</v>
      </c>
      <c r="D8" s="1">
        <v>8726948.2899999991</v>
      </c>
      <c r="E8" s="1">
        <f t="shared" si="0"/>
        <v>52527334.219999999</v>
      </c>
      <c r="F8" s="1">
        <v>5039750.13</v>
      </c>
      <c r="G8" s="1">
        <v>4433508.58</v>
      </c>
      <c r="H8" s="1">
        <f t="shared" si="1"/>
        <v>47487584.089999996</v>
      </c>
    </row>
    <row r="9" spans="1:8" x14ac:dyDescent="0.2">
      <c r="A9" s="1">
        <v>1101</v>
      </c>
      <c r="B9" s="1" t="s">
        <v>188</v>
      </c>
      <c r="C9" s="1">
        <v>5870835.3600000003</v>
      </c>
      <c r="D9" s="1">
        <v>5187423.1399999997</v>
      </c>
      <c r="E9" s="1">
        <f t="shared" si="0"/>
        <v>11058258.5</v>
      </c>
      <c r="F9" s="1">
        <v>2540921.41</v>
      </c>
      <c r="G9" s="1">
        <v>2508540.6</v>
      </c>
      <c r="H9" s="1">
        <f t="shared" si="1"/>
        <v>8517337.0899999999</v>
      </c>
    </row>
    <row r="10" spans="1:8" x14ac:dyDescent="0.2">
      <c r="A10" s="1">
        <v>1102</v>
      </c>
      <c r="B10" s="1" t="s">
        <v>189</v>
      </c>
      <c r="C10" s="1">
        <v>1501728.75</v>
      </c>
      <c r="D10" s="1">
        <v>1352468.08</v>
      </c>
      <c r="E10" s="1">
        <f t="shared" si="0"/>
        <v>2854196.83</v>
      </c>
      <c r="F10" s="1">
        <v>527022.54</v>
      </c>
      <c r="G10" s="1">
        <v>519670.47</v>
      </c>
      <c r="H10" s="1">
        <f t="shared" si="1"/>
        <v>2327174.29</v>
      </c>
    </row>
    <row r="11" spans="1:8" x14ac:dyDescent="0.2">
      <c r="B11" s="1" t="s">
        <v>177</v>
      </c>
    </row>
  </sheetData>
  <sheetProtection formatCells="0" formatColumns="0" formatRows="0" insertRows="0" deleteRows="0" autoFilter="0"/>
  <protectedRanges>
    <protectedRange sqref="C3:H3" name="Rango1_2"/>
  </protectedRanges>
  <mergeCells count="1">
    <mergeCell ref="A1:H1"/>
  </mergeCells>
  <pageMargins left="0.70866141732283472" right="0.70866141732283472" top="0.74803149606299213" bottom="0.74803149606299213" header="0.31496062992125984" footer="0.31496062992125984"/>
  <pageSetup scale="80" orientation="landscape" horizontalDpi="4294967295" verticalDpi="4294967295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5"/>
  <sheetViews>
    <sheetView zoomScale="120" zoomScaleNormal="120" zoomScaleSheetLayoutView="100" workbookViewId="0">
      <selection activeCell="A15" sqref="A15"/>
    </sheetView>
  </sheetViews>
  <sheetFormatPr baseColWidth="10" defaultRowHeight="11.25" x14ac:dyDescent="0.2"/>
  <cols>
    <col min="1" max="1" width="135.83203125" style="39" customWidth="1"/>
    <col min="2" max="16384" width="12" style="39"/>
  </cols>
  <sheetData>
    <row r="1" spans="1:1" x14ac:dyDescent="0.2">
      <c r="A1" s="25" t="s">
        <v>131</v>
      </c>
    </row>
    <row r="2" spans="1:1" x14ac:dyDescent="0.2">
      <c r="A2" s="40" t="s">
        <v>147</v>
      </c>
    </row>
    <row r="3" spans="1:1" x14ac:dyDescent="0.2">
      <c r="A3" s="40" t="s">
        <v>150</v>
      </c>
    </row>
    <row r="4" spans="1:1" x14ac:dyDescent="0.2">
      <c r="A4" s="40" t="s">
        <v>151</v>
      </c>
    </row>
    <row r="5" spans="1:1" x14ac:dyDescent="0.2">
      <c r="A5" s="40" t="s">
        <v>152</v>
      </c>
    </row>
    <row r="6" spans="1:1" ht="22.5" x14ac:dyDescent="0.2">
      <c r="A6" s="40" t="s">
        <v>153</v>
      </c>
    </row>
    <row r="7" spans="1:1" ht="33.75" x14ac:dyDescent="0.2">
      <c r="A7" s="40" t="s">
        <v>155</v>
      </c>
    </row>
    <row r="8" spans="1:1" ht="22.5" x14ac:dyDescent="0.2">
      <c r="A8" s="40" t="s">
        <v>157</v>
      </c>
    </row>
    <row r="9" spans="1:1" x14ac:dyDescent="0.2">
      <c r="A9" s="40" t="s">
        <v>158</v>
      </c>
    </row>
    <row r="10" spans="1:1" x14ac:dyDescent="0.2">
      <c r="A10" s="40"/>
    </row>
    <row r="11" spans="1:1" x14ac:dyDescent="0.2">
      <c r="A11" s="26" t="s">
        <v>135</v>
      </c>
    </row>
    <row r="12" spans="1:1" x14ac:dyDescent="0.2">
      <c r="A12" s="40" t="s">
        <v>136</v>
      </c>
    </row>
    <row r="13" spans="1:1" x14ac:dyDescent="0.2">
      <c r="A13" s="40"/>
    </row>
    <row r="14" spans="1:1" x14ac:dyDescent="0.2">
      <c r="A14" s="26" t="s">
        <v>134</v>
      </c>
    </row>
    <row r="15" spans="1:1" ht="39.950000000000003" customHeight="1" x14ac:dyDescent="0.2">
      <c r="A15" s="41" t="s">
        <v>140</v>
      </c>
    </row>
  </sheetData>
  <sheetProtection algorithmName="SHA-512" hashValue="Ed/+sbL26FrXCoclughsmY3s2JOKLIAg+GlFUsIZ9PDRgyBWmyBp8RVTSlmIJ6RnNZkWqLFFPVsKREO6BuiyCw==" saltValue="rLXftH5A3dkXOsde+2TQNQ==" spinCount="100000" sheet="1" objects="1" scenarios="1"/>
  <pageMargins left="0.70866141732283472" right="0.70866141732283472" top="0.74803149606299213" bottom="0.74803149606299213" header="0.31496062992125984" footer="0.31496062992125984"/>
  <pageSetup orientation="landscape" r:id="rId1"/>
  <headerFooter>
    <oddHeader>&amp;C&amp;10ESTADO ANALÍTICO DEL EJERCICIO DEL PRESUPUESTO DE EGRESOS</oddHeader>
    <oddFooter>&amp;L&amp;A&amp;R&amp;F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zoomScaleNormal="100" workbookViewId="0">
      <pane ySplit="2" topLeftCell="A3" activePane="bottomLeft" state="frozen"/>
      <selection pane="bottomLeft" activeCell="A3" sqref="A3"/>
    </sheetView>
  </sheetViews>
  <sheetFormatPr baseColWidth="10" defaultRowHeight="11.25" x14ac:dyDescent="0.2"/>
  <cols>
    <col min="1" max="1" width="9.1640625" style="23" customWidth="1"/>
    <col min="2" max="2" width="91.6640625" style="23" customWidth="1"/>
    <col min="3" max="8" width="18.33203125" style="23" customWidth="1"/>
    <col min="9" max="16384" width="12" style="23"/>
  </cols>
  <sheetData>
    <row r="1" spans="1:8" ht="50.1" customHeight="1" x14ac:dyDescent="0.2">
      <c r="A1" s="80" t="s">
        <v>183</v>
      </c>
      <c r="B1" s="81"/>
      <c r="C1" s="81"/>
      <c r="D1" s="81"/>
      <c r="E1" s="81"/>
      <c r="F1" s="81"/>
      <c r="G1" s="81"/>
      <c r="H1" s="82"/>
    </row>
    <row r="2" spans="1:8" ht="24.95" customHeight="1" x14ac:dyDescent="0.2">
      <c r="A2" s="38" t="s">
        <v>31</v>
      </c>
      <c r="B2" s="32" t="s">
        <v>4</v>
      </c>
      <c r="C2" s="33" t="s">
        <v>5</v>
      </c>
      <c r="D2" s="33" t="s">
        <v>143</v>
      </c>
      <c r="E2" s="33" t="s">
        <v>6</v>
      </c>
      <c r="F2" s="33" t="s">
        <v>8</v>
      </c>
      <c r="G2" s="33" t="s">
        <v>10</v>
      </c>
      <c r="H2" s="33" t="s">
        <v>11</v>
      </c>
    </row>
    <row r="3" spans="1:8" x14ac:dyDescent="0.2">
      <c r="A3" s="8">
        <v>900001</v>
      </c>
      <c r="B3" s="9" t="s">
        <v>12</v>
      </c>
      <c r="C3" s="65">
        <f t="shared" ref="C3:H3" si="0">C4+C9</f>
        <v>0</v>
      </c>
      <c r="D3" s="65">
        <f t="shared" si="0"/>
        <v>0</v>
      </c>
      <c r="E3" s="65">
        <f t="shared" si="0"/>
        <v>0</v>
      </c>
      <c r="F3" s="65">
        <f t="shared" si="0"/>
        <v>0</v>
      </c>
      <c r="G3" s="65">
        <f t="shared" si="0"/>
        <v>0</v>
      </c>
      <c r="H3" s="66">
        <f t="shared" si="0"/>
        <v>0</v>
      </c>
    </row>
    <row r="4" spans="1:8" x14ac:dyDescent="0.2">
      <c r="A4" s="15">
        <v>21110</v>
      </c>
      <c r="B4" s="16" t="s">
        <v>57</v>
      </c>
      <c r="C4" s="67">
        <f t="shared" ref="C4:H4" si="1">SUM(C5:C8)</f>
        <v>0</v>
      </c>
      <c r="D4" s="67">
        <f t="shared" si="1"/>
        <v>0</v>
      </c>
      <c r="E4" s="67">
        <f t="shared" si="1"/>
        <v>0</v>
      </c>
      <c r="F4" s="67">
        <f t="shared" si="1"/>
        <v>0</v>
      </c>
      <c r="G4" s="67">
        <f t="shared" si="1"/>
        <v>0</v>
      </c>
      <c r="H4" s="68">
        <f t="shared" si="1"/>
        <v>0</v>
      </c>
    </row>
    <row r="5" spans="1:8" x14ac:dyDescent="0.2">
      <c r="A5" s="15">
        <v>21111</v>
      </c>
      <c r="B5" s="17" t="s">
        <v>23</v>
      </c>
      <c r="C5" s="71">
        <v>0</v>
      </c>
      <c r="D5" s="71">
        <v>0</v>
      </c>
      <c r="E5" s="71">
        <f>C5+D5</f>
        <v>0</v>
      </c>
      <c r="F5" s="71">
        <v>0</v>
      </c>
      <c r="G5" s="71">
        <v>0</v>
      </c>
      <c r="H5" s="79">
        <f>E5-F5</f>
        <v>0</v>
      </c>
    </row>
    <row r="6" spans="1:8" x14ac:dyDescent="0.2">
      <c r="A6" s="15">
        <v>21112</v>
      </c>
      <c r="B6" s="17" t="s">
        <v>24</v>
      </c>
      <c r="C6" s="71">
        <v>0</v>
      </c>
      <c r="D6" s="71">
        <v>0</v>
      </c>
      <c r="E6" s="71">
        <f>C6+D6</f>
        <v>0</v>
      </c>
      <c r="F6" s="71">
        <v>0</v>
      </c>
      <c r="G6" s="71">
        <v>0</v>
      </c>
      <c r="H6" s="79">
        <f t="shared" ref="H6:H8" si="2">E6-F6</f>
        <v>0</v>
      </c>
    </row>
    <row r="7" spans="1:8" x14ac:dyDescent="0.2">
      <c r="A7" s="15">
        <v>21113</v>
      </c>
      <c r="B7" s="17" t="s">
        <v>25</v>
      </c>
      <c r="C7" s="71">
        <v>0</v>
      </c>
      <c r="D7" s="71">
        <v>0</v>
      </c>
      <c r="E7" s="71">
        <f>C7+D7</f>
        <v>0</v>
      </c>
      <c r="F7" s="71">
        <v>0</v>
      </c>
      <c r="G7" s="71">
        <v>0</v>
      </c>
      <c r="H7" s="79">
        <f t="shared" si="2"/>
        <v>0</v>
      </c>
    </row>
    <row r="8" spans="1:8" x14ac:dyDescent="0.2">
      <c r="A8" s="15">
        <v>21114</v>
      </c>
      <c r="B8" s="17" t="s">
        <v>26</v>
      </c>
      <c r="C8" s="71">
        <v>0</v>
      </c>
      <c r="D8" s="71">
        <v>0</v>
      </c>
      <c r="E8" s="71">
        <f>C8+D8</f>
        <v>0</v>
      </c>
      <c r="F8" s="71">
        <v>0</v>
      </c>
      <c r="G8" s="71">
        <v>0</v>
      </c>
      <c r="H8" s="79">
        <f t="shared" si="2"/>
        <v>0</v>
      </c>
    </row>
    <row r="9" spans="1:8" x14ac:dyDescent="0.2">
      <c r="A9" s="20">
        <v>900002</v>
      </c>
      <c r="B9" s="16" t="s">
        <v>44</v>
      </c>
      <c r="C9" s="67">
        <f t="shared" ref="C9:H9" si="3">SUM(C10:C16)</f>
        <v>0</v>
      </c>
      <c r="D9" s="67">
        <f t="shared" si="3"/>
        <v>0</v>
      </c>
      <c r="E9" s="67">
        <f t="shared" si="3"/>
        <v>0</v>
      </c>
      <c r="F9" s="67">
        <f t="shared" si="3"/>
        <v>0</v>
      </c>
      <c r="G9" s="67">
        <f t="shared" si="3"/>
        <v>0</v>
      </c>
      <c r="H9" s="68">
        <f t="shared" si="3"/>
        <v>0</v>
      </c>
    </row>
    <row r="10" spans="1:8" x14ac:dyDescent="0.2">
      <c r="A10" s="15">
        <v>21120</v>
      </c>
      <c r="B10" s="17" t="s">
        <v>28</v>
      </c>
      <c r="C10" s="71">
        <v>0</v>
      </c>
      <c r="D10" s="71">
        <v>0</v>
      </c>
      <c r="E10" s="71">
        <f>+C10+D10</f>
        <v>0</v>
      </c>
      <c r="F10" s="71">
        <v>0</v>
      </c>
      <c r="G10" s="71">
        <v>0</v>
      </c>
      <c r="H10" s="72">
        <f t="shared" ref="H10:H16" si="4">E10-F10</f>
        <v>0</v>
      </c>
    </row>
    <row r="11" spans="1:8" x14ac:dyDescent="0.2">
      <c r="A11" s="15">
        <v>21130</v>
      </c>
      <c r="B11" s="17" t="s">
        <v>27</v>
      </c>
      <c r="C11" s="71">
        <v>0</v>
      </c>
      <c r="D11" s="71">
        <v>0</v>
      </c>
      <c r="E11" s="71">
        <f t="shared" ref="E11:E16" si="5">+C11+D11</f>
        <v>0</v>
      </c>
      <c r="F11" s="71">
        <v>0</v>
      </c>
      <c r="G11" s="71">
        <v>0</v>
      </c>
      <c r="H11" s="72">
        <f t="shared" si="4"/>
        <v>0</v>
      </c>
    </row>
    <row r="12" spans="1:8" x14ac:dyDescent="0.2">
      <c r="A12" s="15">
        <v>21210</v>
      </c>
      <c r="B12" s="17" t="s">
        <v>29</v>
      </c>
      <c r="C12" s="71">
        <v>0</v>
      </c>
      <c r="D12" s="71">
        <v>0</v>
      </c>
      <c r="E12" s="71">
        <f t="shared" si="5"/>
        <v>0</v>
      </c>
      <c r="F12" s="71">
        <v>0</v>
      </c>
      <c r="G12" s="71">
        <v>0</v>
      </c>
      <c r="H12" s="72">
        <f t="shared" si="4"/>
        <v>0</v>
      </c>
    </row>
    <row r="13" spans="1:8" x14ac:dyDescent="0.2">
      <c r="A13" s="15">
        <v>21220</v>
      </c>
      <c r="B13" s="17" t="s">
        <v>42</v>
      </c>
      <c r="C13" s="71">
        <v>0</v>
      </c>
      <c r="D13" s="71">
        <v>0</v>
      </c>
      <c r="E13" s="71">
        <f t="shared" si="5"/>
        <v>0</v>
      </c>
      <c r="F13" s="71">
        <v>0</v>
      </c>
      <c r="G13" s="71">
        <v>0</v>
      </c>
      <c r="H13" s="72">
        <f t="shared" si="4"/>
        <v>0</v>
      </c>
    </row>
    <row r="14" spans="1:8" x14ac:dyDescent="0.2">
      <c r="A14" s="15">
        <v>22200</v>
      </c>
      <c r="B14" s="17" t="s">
        <v>43</v>
      </c>
      <c r="C14" s="71">
        <v>0</v>
      </c>
      <c r="D14" s="71">
        <v>0</v>
      </c>
      <c r="E14" s="71">
        <f t="shared" si="5"/>
        <v>0</v>
      </c>
      <c r="F14" s="71">
        <v>0</v>
      </c>
      <c r="G14" s="71">
        <v>0</v>
      </c>
      <c r="H14" s="72">
        <f t="shared" si="4"/>
        <v>0</v>
      </c>
    </row>
    <row r="15" spans="1:8" x14ac:dyDescent="0.2">
      <c r="A15" s="21">
        <v>22300</v>
      </c>
      <c r="B15" s="22" t="s">
        <v>58</v>
      </c>
      <c r="C15" s="71">
        <v>0</v>
      </c>
      <c r="D15" s="71">
        <v>0</v>
      </c>
      <c r="E15" s="71">
        <f t="shared" si="5"/>
        <v>0</v>
      </c>
      <c r="F15" s="71">
        <v>0</v>
      </c>
      <c r="G15" s="71">
        <v>0</v>
      </c>
      <c r="H15" s="72">
        <f t="shared" si="4"/>
        <v>0</v>
      </c>
    </row>
    <row r="16" spans="1:8" x14ac:dyDescent="0.2">
      <c r="A16" s="18">
        <v>22400</v>
      </c>
      <c r="B16" s="19" t="s">
        <v>30</v>
      </c>
      <c r="C16" s="73">
        <v>0</v>
      </c>
      <c r="D16" s="73">
        <v>0</v>
      </c>
      <c r="E16" s="73">
        <f t="shared" si="5"/>
        <v>0</v>
      </c>
      <c r="F16" s="73">
        <v>0</v>
      </c>
      <c r="G16" s="73">
        <v>0</v>
      </c>
      <c r="H16" s="74">
        <f t="shared" si="4"/>
        <v>0</v>
      </c>
    </row>
  </sheetData>
  <sheetProtection algorithmName="SHA-512" hashValue="3DIGnf0zLMukLm28ggN9f3ojUMDzExBzgO+xu3ORXam52Vey/OODKzpfR3c/ufg4PwsWCqSaU2m91JchrgxyCg==" saltValue="VfPo9H7Jt2F59acbp+0TYw==" spinCount="100000" sheet="1" objects="1" scenarios="1" formatCells="0" formatColumns="0" formatRows="0" insertRows="0" deleteRows="0" autoFilter="0"/>
  <protectedRanges>
    <protectedRange sqref="C3:H3" name="Rango1_2"/>
  </protectedRanges>
  <mergeCells count="1">
    <mergeCell ref="A1:H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terms/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14</vt:i4>
      </vt:variant>
    </vt:vector>
  </HeadingPairs>
  <TitlesOfParts>
    <vt:vector size="14" baseType="lpstr">
      <vt:lpstr>EAEPE</vt:lpstr>
      <vt:lpstr>Instructivo_EAEPE</vt:lpstr>
      <vt:lpstr>COG</vt:lpstr>
      <vt:lpstr>Instructivo_COG</vt:lpstr>
      <vt:lpstr>CTG</vt:lpstr>
      <vt:lpstr>Instructivo_CTG</vt:lpstr>
      <vt:lpstr>CA_Ente_Público</vt:lpstr>
      <vt:lpstr>Instructivo_CA_Ente_Público</vt:lpstr>
      <vt:lpstr>CA_Ejecutivo_Estatal</vt:lpstr>
      <vt:lpstr>Instructivo_CA_Ejecutivo_Estata</vt:lpstr>
      <vt:lpstr>CA_Ayuntamiento</vt:lpstr>
      <vt:lpstr>Instructivo_CA_Ayuntamiento</vt:lpstr>
      <vt:lpstr>CFG</vt:lpstr>
      <vt:lpstr>Instructivo_CFG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Alejandro Moreno Santillán</cp:lastModifiedBy>
  <cp:lastPrinted>2018-04-26T21:02:28Z</cp:lastPrinted>
  <dcterms:created xsi:type="dcterms:W3CDTF">2014-02-10T03:37:14Z</dcterms:created>
  <dcterms:modified xsi:type="dcterms:W3CDTF">2018-04-26T21:03:03Z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