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3er trimestre 2024\"/>
    </mc:Choice>
  </mc:AlternateContent>
  <bookViews>
    <workbookView xWindow="28680" yWindow="-120" windowWidth="29040" windowHeight="15720" tabRatio="885" activeTab="1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4" l="1"/>
  <c r="E51" i="4"/>
  <c r="C51" i="4"/>
  <c r="D49" i="4"/>
  <c r="G49" i="4" s="1"/>
  <c r="D47" i="4"/>
  <c r="G47" i="4" s="1"/>
  <c r="D45" i="4"/>
  <c r="G45" i="4" s="1"/>
  <c r="D43" i="4"/>
  <c r="G43" i="4" s="1"/>
  <c r="D41" i="4"/>
  <c r="G41" i="4" s="1"/>
  <c r="D39" i="4"/>
  <c r="G39" i="4" s="1"/>
  <c r="D37" i="4"/>
  <c r="G37" i="4" s="1"/>
  <c r="B51" i="4"/>
  <c r="F29" i="4"/>
  <c r="E29" i="4"/>
  <c r="D27" i="4"/>
  <c r="G27" i="4" s="1"/>
  <c r="D26" i="4"/>
  <c r="G26" i="4" s="1"/>
  <c r="D25" i="4"/>
  <c r="G25" i="4" s="1"/>
  <c r="D24" i="4"/>
  <c r="G24" i="4" s="1"/>
  <c r="C29" i="4"/>
  <c r="B29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15" i="4"/>
  <c r="E15" i="4"/>
  <c r="C15" i="4"/>
  <c r="B15" i="4"/>
  <c r="G29" i="4" l="1"/>
  <c r="G51" i="4"/>
  <c r="D29" i="4"/>
  <c r="D51" i="4"/>
  <c r="G15" i="4"/>
  <c r="D15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6" i="8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53" i="6" l="1"/>
  <c r="G53" i="6" s="1"/>
  <c r="D43" i="6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16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6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<sst xmlns="http://schemas.openxmlformats.org/spreadsheetml/2006/main" count="203" uniqueCount="142">
  <si>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</si>
  <si>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</si>
  <si>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</si>
  <si>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</si>
  <si>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</si>
  <si>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</si>
  <si>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</si>
  <si>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</si>
  <si>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</si>
  <si>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</si>
  <si>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</si>
  <si>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</si>
  <si>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</si>
  <si>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</si>
  <si>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</si>
  <si>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</si>
  <si>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</si>
  <si>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</si>
  <si>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</si>
  <si>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</si>
  <si>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</si>
  <si>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</si>
  <si>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</si>
  <si>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</si>
  <si>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</si>
  <si>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</si>
  <si>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</si>
  <si>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</si>
  <si>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</si>
  <si>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</si>
  <si>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</si>
  <si>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</si>
  <si>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</si>
  <si>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</si>
  <si>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</si>
  <si>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</si>
  <si>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</si>
  <si>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</si>
  <si>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</si>
  <si>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</si>
  <si>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</si>
  <si>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</si>
  <si>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</si>
  <si>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</si>
  <si>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</si>
  <si>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</si>
  <si>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</si>
  <si>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</si>
  <si>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</si>
  <si>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</si>
  <si>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</si>
  <si>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</si>
  <si>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</si>
  <si>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</si>
  <si>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</si>
  <si>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</si>
  <si>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</si>
  <si>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</si>
  <si>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</si>
  <si>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</si>
  <si>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</si>
  <si>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</si>
  <si>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</si>
  <si>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</si>
  <si>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</si>
  <si>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</si>
  <si>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</si>
  <si>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</si>
  <si>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</si>
  <si>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</si>
  <si>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</si>
  <si>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</si>
  <si>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</si>
  <si>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</si>
  <si>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</si>
  <si>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</si>
  <si>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</si>
  <si>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</si>
  <si>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</si>
  <si>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</si>
  <si>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</si>
  <si>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</si>
  <si>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</si>
  <si>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</si>
  <si>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</si>
  <si>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</si>
  <si>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</si>
  <si>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</si>
  <si>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</si>
  <si>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</si>
  <si>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</si>
  <si>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</si>
  <si>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</si>
  <si>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</si>
  <si>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</si>
  <si>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</si>
  <si>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</si>
  <si>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</si>
  <si>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</si>
  <si>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</si>
  <si>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</si>
  <si>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</si>
  <si>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</si>
  <si>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</si>
  <si>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</si>
  <si>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</si>
  <si>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</si>
  <si>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</si>
  <si>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</si>
  <si>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</si>
  <si>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</si>
  <si>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</si>
  <si>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</si>
  <si>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</si>
  <si>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</si>
  <si>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</si>
  <si>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</si>
  <si>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</si>
  <si>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</si>
  <si>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</si>
  <si>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</si>
  <si>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</si>
  <si>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</si>
  <si>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</si>
  <si>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</si>
  <si>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</si>
  <si>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</si>
  <si>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</si>
  <si>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</si>
  <si>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UNIVERSIDAD TECNOLOGICA DE LEON
Estado Analítico del Ejercicio del Presupuesto de Egresos
Clasificación por Objeto del Gasto (Capítulo y Concepto)
Del 1 de Enero al 30 de Septiembre de 2024</t>
  </si>
  <si>
    <t>UNIVERSIDAD TECNOLOGICA DE LEON
Estado Analítico del Ejercicio del Presupuesto de Egresos
Clasificación Económica (por Tipo de Gasto)
Del 1 de Enero al 30 de Septiembre de 2024</t>
  </si>
  <si>
    <t>211213012010000 RECTORÍA UTL</t>
  </si>
  <si>
    <t>211213012020000 DIRECCIÓN DE ADMON Y FIN</t>
  </si>
  <si>
    <t>211213012030000 SECRETARÍA ACADÉMICA UTL</t>
  </si>
  <si>
    <t>211213012040000 SECRETARÍA DE VINCULACIÓ</t>
  </si>
  <si>
    <t>211213012040100 DIR DE SERV DE APOYO SEC</t>
  </si>
  <si>
    <t>211213012A10000 ÓRGANO INTERNO DE CONTRO</t>
  </si>
  <si>
    <t>211213012D10000 UTL EXTENSIÓN UNIDAD ACA</t>
  </si>
  <si>
    <t>UNIVERSIDAD TECNOLOGICA DE LEON
Estado Analítico del Ejercicio del Presupuesto de Egresos
Clasificación Administrativa
Del 1 de Enero al 30 de Septiembre de 2024</t>
  </si>
  <si>
    <t>UNIVERSIDAD TECNOLOGICA DE LEON
Estado Analítico del Ejercicio del Presupuesto de Egresos
Clasificación Administrativa (Poderes)
Del 1 de Enero al 30 de Septiembre de 2024</t>
  </si>
  <si>
    <t>UNIVERSIDAD TECNOLOGICA DE LEON
Estado Analítico del Ejercicio del Presupuesto de Egresos
Clasificación Administrativa (Sector Paraestatal)
Del 1 de Enero al 30 de Septiembre de 2024</t>
  </si>
  <si>
    <t>UNIVERSIDAD TECNOLOGICA DE LEON
Estado Analítico del Ejercicio del Presupuesto de Egresos
Clasificación Funcional (Finalidad y Función)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</si>
</sst>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8"/>
      <name val="72 Light"/>
      <family val="2"/>
    </font>
    <font>
      <sz val="10"/>
      <name val="72 Light"/>
      <family val="2"/>
    </font>
    <font>
      <b/>
      <sz val="10"/>
      <name val="72 Light"/>
      <family val="2"/>
    </font>
    <font>
      <b/>
      <sz val="9"/>
      <name val="72 Light"/>
      <family val="2"/>
    </font>
    <font>
      <b/>
      <sz val="10"/>
      <name val="Arial"/>
      <family val="2"/>
    </font>
    <font>
      <b/>
      <sz val="8"/>
      <name val="72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81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4" fontId="2" fillId="0" borderId="10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0" xfId="0" applyFont="1" applyAlignment="1">
      <alignment horizontal="left" wrapText="1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2" xfId="9" applyFont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16" xfId="9" applyFont="1" applyFill="1" applyBorder="1" applyAlignment="1" applyProtection="1">
      <alignment horizontal="center" vertical="center" wrapText="1"/>
      <protection locked="0"/>
    </xf>
    <xf numFmtId="0" fontId="6" fillId="2" borderId="17" xfId="9" applyFont="1" applyFill="1" applyBorder="1" applyAlignment="1" applyProtection="1">
      <alignment horizontal="center" vertical="center" wrapText="1"/>
      <protection locked="0"/>
    </xf>
    <xf numFmtId="0" fontId="6" fillId="2" borderId="18" xfId="9" applyFont="1" applyFill="1" applyBorder="1" applyAlignment="1">
      <alignment vertical="center"/>
    </xf>
    <xf numFmtId="0" fontId="6" fillId="2" borderId="20" xfId="9" applyFont="1" applyFill="1" applyBorder="1" applyAlignment="1">
      <alignment horizontal="center" vertical="center"/>
    </xf>
    <xf numFmtId="0" fontId="6" fillId="2" borderId="22" xfId="9" applyFont="1" applyFill="1" applyBorder="1" applyAlignment="1">
      <alignment vertical="center"/>
    </xf>
    <xf numFmtId="0" fontId="6" fillId="2" borderId="23" xfId="9" applyFont="1" applyFill="1" applyBorder="1" applyAlignment="1">
      <alignment horizontal="center" vertical="center" wrapText="1"/>
    </xf>
    <xf numFmtId="0" fontId="2" fillId="0" borderId="18" xfId="9" applyFont="1" applyBorder="1" applyAlignment="1">
      <alignment horizontal="left" vertical="center" indent="1"/>
    </xf>
    <xf numFmtId="4" fontId="2" fillId="0" borderId="19" xfId="9" applyNumberFormat="1" applyFont="1" applyBorder="1" applyAlignment="1">
      <alignment horizontal="center" vertical="center" wrapText="1"/>
    </xf>
    <xf numFmtId="0" fontId="2" fillId="0" borderId="20" xfId="0" applyFont="1" applyBorder="1" applyAlignment="1" applyProtection="1">
      <alignment horizontal="left" indent="1"/>
      <protection locked="0"/>
    </xf>
    <xf numFmtId="4" fontId="2" fillId="0" borderId="24" xfId="0" applyNumberFormat="1" applyFont="1" applyBorder="1" applyProtection="1">
      <protection locked="0"/>
    </xf>
    <xf numFmtId="0" fontId="6" fillId="0" borderId="25" xfId="0" applyFont="1" applyBorder="1" applyAlignment="1" applyProtection="1">
      <alignment horizontal="center"/>
      <protection locked="0"/>
    </xf>
    <xf numFmtId="4" fontId="6" fillId="0" borderId="26" xfId="0" applyNumberFormat="1" applyFont="1" applyBorder="1" applyProtection="1">
      <protection locked="0"/>
    </xf>
    <xf numFmtId="4" fontId="6" fillId="0" borderId="27" xfId="0" applyNumberFormat="1" applyFont="1" applyBorder="1" applyProtection="1">
      <protection locked="0"/>
    </xf>
    <xf numFmtId="0" fontId="6" fillId="0" borderId="28" xfId="9" applyFont="1" applyBorder="1" applyAlignment="1">
      <alignment vertical="center"/>
    </xf>
    <xf numFmtId="0" fontId="6" fillId="0" borderId="24" xfId="9" applyFont="1" applyBorder="1" applyAlignment="1">
      <alignment horizontal="center" vertical="center" wrapText="1"/>
    </xf>
    <xf numFmtId="0" fontId="0" fillId="0" borderId="28" xfId="0" applyBorder="1" applyAlignment="1" applyProtection="1">
      <alignment horizontal="left" indent="1"/>
      <protection locked="0"/>
    </xf>
    <xf numFmtId="0" fontId="0" fillId="0" borderId="28" xfId="0" applyBorder="1" applyAlignment="1" applyProtection="1">
      <alignment horizontal="left" wrapText="1" indent="1"/>
      <protection locked="0"/>
    </xf>
    <xf numFmtId="4" fontId="9" fillId="0" borderId="12" xfId="0" applyNumberFormat="1" applyFont="1" applyBorder="1" applyProtection="1">
      <protection locked="0"/>
    </xf>
    <xf numFmtId="4" fontId="9" fillId="0" borderId="24" xfId="0" applyNumberFormat="1" applyFont="1" applyBorder="1" applyProtection="1">
      <protection locked="0"/>
    </xf>
    <xf numFmtId="4" fontId="10" fillId="0" borderId="12" xfId="0" applyNumberFormat="1" applyFont="1" applyBorder="1" applyProtection="1">
      <protection locked="0"/>
    </xf>
    <xf numFmtId="4" fontId="10" fillId="0" borderId="24" xfId="0" applyNumberFormat="1" applyFont="1" applyBorder="1" applyProtection="1">
      <protection locked="0"/>
    </xf>
    <xf numFmtId="4" fontId="11" fillId="0" borderId="26" xfId="0" applyNumberFormat="1" applyFont="1" applyBorder="1" applyProtection="1">
      <protection locked="0"/>
    </xf>
    <xf numFmtId="4" fontId="11" fillId="0" borderId="27" xfId="0" applyNumberFormat="1" applyFont="1" applyBorder="1" applyProtection="1">
      <protection locked="0"/>
    </xf>
    <xf numFmtId="4" fontId="12" fillId="0" borderId="26" xfId="0" applyNumberFormat="1" applyFont="1" applyBorder="1" applyProtection="1">
      <protection locked="0"/>
    </xf>
    <xf numFmtId="4" fontId="12" fillId="0" borderId="27" xfId="0" applyNumberFormat="1" applyFont="1" applyBorder="1" applyProtection="1">
      <protection locked="0"/>
    </xf>
    <xf numFmtId="0" fontId="2" fillId="0" borderId="28" xfId="0" applyFont="1" applyBorder="1"/>
    <xf numFmtId="0" fontId="2" fillId="0" borderId="20" xfId="0" applyFont="1" applyBorder="1"/>
    <xf numFmtId="0" fontId="2" fillId="0" borderId="16" xfId="0" applyFont="1" applyBorder="1"/>
    <xf numFmtId="4" fontId="2" fillId="0" borderId="21" xfId="0" applyNumberFormat="1" applyFont="1" applyBorder="1" applyProtection="1">
      <protection locked="0"/>
    </xf>
    <xf numFmtId="0" fontId="6" fillId="0" borderId="32" xfId="0" applyFont="1" applyBorder="1" applyAlignment="1" applyProtection="1">
      <alignment horizontal="center"/>
      <protection locked="0"/>
    </xf>
    <xf numFmtId="4" fontId="14" fillId="0" borderId="33" xfId="0" applyNumberFormat="1" applyFont="1" applyBorder="1" applyProtection="1">
      <protection locked="0"/>
    </xf>
    <xf numFmtId="4" fontId="14" fillId="0" borderId="34" xfId="0" applyNumberFormat="1" applyFont="1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9" xfId="9" applyNumberFormat="1" applyFont="1" applyFill="1" applyBorder="1" applyAlignment="1">
      <alignment horizontal="center" vertical="center" wrapText="1"/>
    </xf>
    <xf numFmtId="4" fontId="6" fillId="2" borderId="21" xfId="9" applyNumberFormat="1" applyFont="1" applyFill="1" applyBorder="1" applyAlignment="1">
      <alignment horizontal="center" vertical="center" wrapText="1"/>
    </xf>
    <xf numFmtId="0" fontId="13" fillId="2" borderId="29" xfId="9" applyFont="1" applyFill="1" applyBorder="1" applyAlignment="1" applyProtection="1">
      <alignment horizontal="center" vertical="center" wrapText="1"/>
      <protection locked="0"/>
    </xf>
    <xf numFmtId="0" fontId="13" fillId="2" borderId="30" xfId="9" applyFont="1" applyFill="1" applyBorder="1" applyAlignment="1" applyProtection="1">
      <alignment horizontal="center" vertical="center" wrapText="1"/>
      <protection locked="0"/>
    </xf>
    <xf numFmtId="0" fontId="13" fillId="2" borderId="31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15" xfId="9" applyFont="1" applyFill="1" applyBorder="1" applyAlignment="1" applyProtection="1">
      <alignment horizontal="center" vertical="center" wrapText="1"/>
      <protection locked="0"/>
    </xf>
    <xf numFmtId="0" fontId="6" fillId="2" borderId="29" xfId="9" applyFont="1" applyFill="1" applyBorder="1" applyAlignment="1" applyProtection="1">
      <alignment horizontal="center" vertical="center" wrapText="1"/>
      <protection locked="0"/>
    </xf>
    <xf numFmtId="0" fontId="6" fillId="2" borderId="30" xfId="9" applyFont="1" applyFill="1" applyBorder="1" applyAlignment="1" applyProtection="1">
      <alignment horizontal="center" vertical="center" wrapText="1"/>
      <protection locked="0"/>
    </xf>
    <xf numFmtId="0" fontId="6" fillId="2" borderId="31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65" t="s">
        <v>129</v>
      </c>
      <c r="B1" s="65"/>
      <c r="C1" s="65"/>
      <c r="D1" s="65"/>
      <c r="E1" s="65"/>
      <c r="F1" s="65"/>
      <c r="G1" s="66"/>
    </row>
    <row r="2" spans="1:8" x14ac:dyDescent="0.2">
      <c r="A2" s="26"/>
      <c r="B2" s="23"/>
      <c r="C2" s="24"/>
      <c r="D2" s="21" t="s">
        <v>57</v>
      </c>
      <c r="E2" s="24"/>
      <c r="F2" s="25"/>
      <c r="G2" s="67" t="s">
        <v>56</v>
      </c>
    </row>
    <row r="3" spans="1:8" ht="24.95" customHeight="1" x14ac:dyDescent="0.2">
      <c r="A3" s="22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68"/>
    </row>
    <row r="4" spans="1:8" x14ac:dyDescent="0.2">
      <c r="A4" s="27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8" x14ac:dyDescent="0.2">
      <c r="A5" s="16" t="s">
        <v>58</v>
      </c>
      <c r="B5" s="11">
        <f>SUM(B6:B12)</f>
        <v>176018425.68000001</v>
      </c>
      <c r="C5" s="11">
        <f>SUM(C6:C12)</f>
        <v>16712130.959999999</v>
      </c>
      <c r="D5" s="11">
        <f>B5+C5</f>
        <v>192730556.64000002</v>
      </c>
      <c r="E5" s="11">
        <f>SUM(E6:E12)</f>
        <v>126419980.17999999</v>
      </c>
      <c r="F5" s="11">
        <f>SUM(F6:F12)</f>
        <v>126419980.17999999</v>
      </c>
      <c r="G5" s="11">
        <f>D5-E5</f>
        <v>66310576.460000023</v>
      </c>
    </row>
    <row r="6" spans="1:8" x14ac:dyDescent="0.2">
      <c r="A6" s="18" t="s">
        <v>62</v>
      </c>
      <c r="B6" s="5">
        <v>39741006.840000004</v>
      </c>
      <c r="C6" s="5">
        <v>1978849.14</v>
      </c>
      <c r="D6" s="5">
        <f t="shared" ref="D6:D69" si="0">B6+C6</f>
        <v>41719855.980000004</v>
      </c>
      <c r="E6" s="5">
        <v>29596836.879999999</v>
      </c>
      <c r="F6" s="5">
        <v>29596836.879999999</v>
      </c>
      <c r="G6" s="5">
        <f t="shared" ref="G6:G69" si="1">D6-E6</f>
        <v>12123019.100000005</v>
      </c>
      <c r="H6" s="8">
        <v>1100</v>
      </c>
    </row>
    <row r="7" spans="1:8" x14ac:dyDescent="0.2">
      <c r="A7" s="18" t="s">
        <v>63</v>
      </c>
      <c r="B7" s="5">
        <v>60560852.719999999</v>
      </c>
      <c r="C7" s="5">
        <v>2222434.12</v>
      </c>
      <c r="D7" s="5">
        <f t="shared" si="0"/>
        <v>62783286.839999996</v>
      </c>
      <c r="E7" s="5">
        <v>44348428.659999996</v>
      </c>
      <c r="F7" s="5">
        <v>44348428.659999996</v>
      </c>
      <c r="G7" s="5">
        <f t="shared" si="1"/>
        <v>18434858.18</v>
      </c>
      <c r="H7" s="8">
        <v>1200</v>
      </c>
    </row>
    <row r="8" spans="1:8" x14ac:dyDescent="0.2">
      <c r="A8" s="18" t="s">
        <v>64</v>
      </c>
      <c r="B8" s="5">
        <v>15317362.9</v>
      </c>
      <c r="C8" s="5">
        <v>2182030.92</v>
      </c>
      <c r="D8" s="5">
        <f t="shared" si="0"/>
        <v>17499393.82</v>
      </c>
      <c r="E8" s="5">
        <v>4455902.26</v>
      </c>
      <c r="F8" s="5">
        <v>4455902.26</v>
      </c>
      <c r="G8" s="5">
        <f t="shared" si="1"/>
        <v>13043491.560000001</v>
      </c>
      <c r="H8" s="8">
        <v>1300</v>
      </c>
    </row>
    <row r="9" spans="1:8" x14ac:dyDescent="0.2">
      <c r="A9" s="18" t="s">
        <v>33</v>
      </c>
      <c r="B9" s="5">
        <v>22966916.07</v>
      </c>
      <c r="C9" s="5">
        <v>5687933.7599999998</v>
      </c>
      <c r="D9" s="5">
        <f t="shared" si="0"/>
        <v>28654849.829999998</v>
      </c>
      <c r="E9" s="5">
        <v>17872881.25</v>
      </c>
      <c r="F9" s="5">
        <v>17872881.25</v>
      </c>
      <c r="G9" s="5">
        <f t="shared" si="1"/>
        <v>10781968.579999998</v>
      </c>
      <c r="H9" s="8">
        <v>1400</v>
      </c>
    </row>
    <row r="10" spans="1:8" x14ac:dyDescent="0.2">
      <c r="A10" s="18" t="s">
        <v>65</v>
      </c>
      <c r="B10" s="5">
        <v>37432287.149999999</v>
      </c>
      <c r="C10" s="5">
        <v>4640883.0199999996</v>
      </c>
      <c r="D10" s="5">
        <f t="shared" si="0"/>
        <v>42073170.170000002</v>
      </c>
      <c r="E10" s="5">
        <v>30145931.129999999</v>
      </c>
      <c r="F10" s="5">
        <v>30145931.129999999</v>
      </c>
      <c r="G10" s="5">
        <f t="shared" si="1"/>
        <v>11927239.040000003</v>
      </c>
      <c r="H10" s="8">
        <v>1500</v>
      </c>
    </row>
    <row r="11" spans="1:8" x14ac:dyDescent="0.2">
      <c r="A11" s="18" t="s">
        <v>34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8">
        <v>1600</v>
      </c>
    </row>
    <row r="12" spans="1:8" x14ac:dyDescent="0.2">
      <c r="A12" s="18" t="s">
        <v>66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8">
        <v>1700</v>
      </c>
    </row>
    <row r="13" spans="1:8" x14ac:dyDescent="0.2">
      <c r="A13" s="16" t="s">
        <v>123</v>
      </c>
      <c r="B13" s="12">
        <f>SUM(B14:B22)</f>
        <v>5878632.1500000004</v>
      </c>
      <c r="C13" s="12">
        <f>SUM(C14:C22)</f>
        <v>1738437.67</v>
      </c>
      <c r="D13" s="12">
        <f t="shared" si="0"/>
        <v>7617069.8200000003</v>
      </c>
      <c r="E13" s="12">
        <f>SUM(E14:E22)</f>
        <v>2626667.9299999997</v>
      </c>
      <c r="F13" s="12">
        <f>SUM(F14:F22)</f>
        <v>2626667.9299999997</v>
      </c>
      <c r="G13" s="12">
        <f t="shared" si="1"/>
        <v>4990401.8900000006</v>
      </c>
      <c r="H13" s="17">
        <v>0</v>
      </c>
    </row>
    <row r="14" spans="1:8" x14ac:dyDescent="0.2">
      <c r="A14" s="18" t="s">
        <v>67</v>
      </c>
      <c r="B14" s="5">
        <v>1451343</v>
      </c>
      <c r="C14" s="5">
        <v>-344303.37</v>
      </c>
      <c r="D14" s="5">
        <f t="shared" si="0"/>
        <v>1107039.6299999999</v>
      </c>
      <c r="E14" s="5">
        <v>512558.57</v>
      </c>
      <c r="F14" s="5">
        <v>512558.57</v>
      </c>
      <c r="G14" s="5">
        <f t="shared" si="1"/>
        <v>594481.05999999982</v>
      </c>
      <c r="H14" s="8">
        <v>2100</v>
      </c>
    </row>
    <row r="15" spans="1:8" x14ac:dyDescent="0.2">
      <c r="A15" s="18" t="s">
        <v>68</v>
      </c>
      <c r="B15" s="5">
        <v>188653</v>
      </c>
      <c r="C15" s="5">
        <v>-20151.189999999999</v>
      </c>
      <c r="D15" s="5">
        <f t="shared" si="0"/>
        <v>168501.81</v>
      </c>
      <c r="E15" s="5">
        <v>76829.63</v>
      </c>
      <c r="F15" s="5">
        <v>76829.63</v>
      </c>
      <c r="G15" s="5">
        <f t="shared" si="1"/>
        <v>91672.18</v>
      </c>
      <c r="H15" s="8">
        <v>2200</v>
      </c>
    </row>
    <row r="16" spans="1:8" x14ac:dyDescent="0.2">
      <c r="A16" s="18" t="s">
        <v>69</v>
      </c>
      <c r="B16" s="5">
        <v>398800</v>
      </c>
      <c r="C16" s="5">
        <v>541833.31999999995</v>
      </c>
      <c r="D16" s="5">
        <f t="shared" si="0"/>
        <v>940633.32</v>
      </c>
      <c r="E16" s="5">
        <v>88065.75</v>
      </c>
      <c r="F16" s="5">
        <v>88065.75</v>
      </c>
      <c r="G16" s="5">
        <f t="shared" si="1"/>
        <v>852567.57</v>
      </c>
      <c r="H16" s="8">
        <v>2300</v>
      </c>
    </row>
    <row r="17" spans="1:8" x14ac:dyDescent="0.2">
      <c r="A17" s="18" t="s">
        <v>70</v>
      </c>
      <c r="B17" s="5">
        <v>1035810</v>
      </c>
      <c r="C17" s="5">
        <v>-117617.60000000001</v>
      </c>
      <c r="D17" s="5">
        <f t="shared" si="0"/>
        <v>918192.4</v>
      </c>
      <c r="E17" s="5">
        <v>186784.47</v>
      </c>
      <c r="F17" s="5">
        <v>186784.47</v>
      </c>
      <c r="G17" s="5">
        <f t="shared" si="1"/>
        <v>731407.93</v>
      </c>
      <c r="H17" s="8">
        <v>2400</v>
      </c>
    </row>
    <row r="18" spans="1:8" x14ac:dyDescent="0.2">
      <c r="A18" s="18" t="s">
        <v>71</v>
      </c>
      <c r="B18" s="5">
        <v>480324</v>
      </c>
      <c r="C18" s="5">
        <v>226814.82</v>
      </c>
      <c r="D18" s="5">
        <f t="shared" si="0"/>
        <v>707138.82000000007</v>
      </c>
      <c r="E18" s="5">
        <v>438260.17</v>
      </c>
      <c r="F18" s="5">
        <v>438260.17</v>
      </c>
      <c r="G18" s="5">
        <f t="shared" si="1"/>
        <v>268878.65000000008</v>
      </c>
      <c r="H18" s="8">
        <v>2500</v>
      </c>
    </row>
    <row r="19" spans="1:8" x14ac:dyDescent="0.2">
      <c r="A19" s="18" t="s">
        <v>72</v>
      </c>
      <c r="B19" s="5">
        <v>716942.15</v>
      </c>
      <c r="C19" s="5">
        <v>0</v>
      </c>
      <c r="D19" s="5">
        <f t="shared" si="0"/>
        <v>716942.15</v>
      </c>
      <c r="E19" s="5">
        <v>435065.24</v>
      </c>
      <c r="F19" s="5">
        <v>435065.24</v>
      </c>
      <c r="G19" s="5">
        <f t="shared" si="1"/>
        <v>281876.91000000003</v>
      </c>
      <c r="H19" s="8">
        <v>2600</v>
      </c>
    </row>
    <row r="20" spans="1:8" x14ac:dyDescent="0.2">
      <c r="A20" s="18" t="s">
        <v>73</v>
      </c>
      <c r="B20" s="5">
        <v>614300</v>
      </c>
      <c r="C20" s="5">
        <v>217783.97</v>
      </c>
      <c r="D20" s="5">
        <f t="shared" si="0"/>
        <v>832083.97</v>
      </c>
      <c r="E20" s="5">
        <v>352189.7</v>
      </c>
      <c r="F20" s="5">
        <v>352189.7</v>
      </c>
      <c r="G20" s="5">
        <f t="shared" si="1"/>
        <v>479894.26999999996</v>
      </c>
      <c r="H20" s="8">
        <v>2700</v>
      </c>
    </row>
    <row r="21" spans="1:8" x14ac:dyDescent="0.2">
      <c r="A21" s="18" t="s">
        <v>74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8">
        <v>2800</v>
      </c>
    </row>
    <row r="22" spans="1:8" x14ac:dyDescent="0.2">
      <c r="A22" s="18" t="s">
        <v>75</v>
      </c>
      <c r="B22" s="5">
        <v>992460</v>
      </c>
      <c r="C22" s="5">
        <v>1234077.72</v>
      </c>
      <c r="D22" s="5">
        <f t="shared" si="0"/>
        <v>2226537.7199999997</v>
      </c>
      <c r="E22" s="5">
        <v>536914.4</v>
      </c>
      <c r="F22" s="5">
        <v>536914.4</v>
      </c>
      <c r="G22" s="5">
        <f t="shared" si="1"/>
        <v>1689623.3199999998</v>
      </c>
      <c r="H22" s="8">
        <v>2900</v>
      </c>
    </row>
    <row r="23" spans="1:8" x14ac:dyDescent="0.2">
      <c r="A23" s="16" t="s">
        <v>59</v>
      </c>
      <c r="B23" s="12">
        <f>SUM(B24:B32)</f>
        <v>55645433.82</v>
      </c>
      <c r="C23" s="12">
        <f>SUM(C24:C32)</f>
        <v>8355949.4400000004</v>
      </c>
      <c r="D23" s="12">
        <f t="shared" si="0"/>
        <v>64001383.259999998</v>
      </c>
      <c r="E23" s="12">
        <f>SUM(E24:E32)</f>
        <v>29856565.230000004</v>
      </c>
      <c r="F23" s="12">
        <f>SUM(F24:F32)</f>
        <v>29856258.220000003</v>
      </c>
      <c r="G23" s="12">
        <f t="shared" si="1"/>
        <v>34144818.029999994</v>
      </c>
      <c r="H23" s="17">
        <v>0</v>
      </c>
    </row>
    <row r="24" spans="1:8" x14ac:dyDescent="0.2">
      <c r="A24" s="18" t="s">
        <v>76</v>
      </c>
      <c r="B24" s="5">
        <v>7734302.8799999999</v>
      </c>
      <c r="C24" s="5">
        <v>-16199.96</v>
      </c>
      <c r="D24" s="5">
        <f t="shared" si="0"/>
        <v>7718102.9199999999</v>
      </c>
      <c r="E24" s="5">
        <v>4287250.53</v>
      </c>
      <c r="F24" s="5">
        <v>4287250.53</v>
      </c>
      <c r="G24" s="5">
        <f t="shared" si="1"/>
        <v>3430852.3899999997</v>
      </c>
      <c r="H24" s="8">
        <v>3100</v>
      </c>
    </row>
    <row r="25" spans="1:8" x14ac:dyDescent="0.2">
      <c r="A25" s="18" t="s">
        <v>77</v>
      </c>
      <c r="B25" s="5">
        <v>5223691.12</v>
      </c>
      <c r="C25" s="5">
        <v>255729.92000000001</v>
      </c>
      <c r="D25" s="5">
        <f t="shared" si="0"/>
        <v>5479421.04</v>
      </c>
      <c r="E25" s="5">
        <v>1264526.58</v>
      </c>
      <c r="F25" s="5">
        <v>1264526.58</v>
      </c>
      <c r="G25" s="5">
        <f t="shared" si="1"/>
        <v>4214894.46</v>
      </c>
      <c r="H25" s="8">
        <v>3200</v>
      </c>
    </row>
    <row r="26" spans="1:8" x14ac:dyDescent="0.2">
      <c r="A26" s="18" t="s">
        <v>78</v>
      </c>
      <c r="B26" s="5">
        <v>10151724.890000001</v>
      </c>
      <c r="C26" s="5">
        <v>2342425.77</v>
      </c>
      <c r="D26" s="5">
        <f t="shared" si="0"/>
        <v>12494150.66</v>
      </c>
      <c r="E26" s="5">
        <v>7260306.29</v>
      </c>
      <c r="F26" s="5">
        <v>7260306.29</v>
      </c>
      <c r="G26" s="5">
        <f t="shared" si="1"/>
        <v>5233844.37</v>
      </c>
      <c r="H26" s="8">
        <v>3300</v>
      </c>
    </row>
    <row r="27" spans="1:8" x14ac:dyDescent="0.2">
      <c r="A27" s="18" t="s">
        <v>79</v>
      </c>
      <c r="B27" s="5">
        <v>296000.03999999998</v>
      </c>
      <c r="C27" s="5">
        <v>228143.19</v>
      </c>
      <c r="D27" s="5">
        <f t="shared" si="0"/>
        <v>524143.23</v>
      </c>
      <c r="E27" s="5">
        <v>399915.97</v>
      </c>
      <c r="F27" s="5">
        <v>399915.97</v>
      </c>
      <c r="G27" s="5">
        <f t="shared" si="1"/>
        <v>124227.26000000001</v>
      </c>
      <c r="H27" s="8">
        <v>3400</v>
      </c>
    </row>
    <row r="28" spans="1:8" x14ac:dyDescent="0.2">
      <c r="A28" s="18" t="s">
        <v>80</v>
      </c>
      <c r="B28" s="5">
        <v>18991306.920000002</v>
      </c>
      <c r="C28" s="5">
        <v>3509216.71</v>
      </c>
      <c r="D28" s="5">
        <f t="shared" si="0"/>
        <v>22500523.630000003</v>
      </c>
      <c r="E28" s="5">
        <v>10708269.630000001</v>
      </c>
      <c r="F28" s="5">
        <v>10708269.630000001</v>
      </c>
      <c r="G28" s="5">
        <f t="shared" si="1"/>
        <v>11792254.000000002</v>
      </c>
      <c r="H28" s="8">
        <v>3500</v>
      </c>
    </row>
    <row r="29" spans="1:8" x14ac:dyDescent="0.2">
      <c r="A29" s="18" t="s">
        <v>81</v>
      </c>
      <c r="B29" s="5">
        <v>31900</v>
      </c>
      <c r="C29" s="5">
        <v>254532</v>
      </c>
      <c r="D29" s="5">
        <f t="shared" si="0"/>
        <v>286432</v>
      </c>
      <c r="E29" s="5">
        <v>37282.32</v>
      </c>
      <c r="F29" s="5">
        <v>37282.32</v>
      </c>
      <c r="G29" s="5">
        <f t="shared" si="1"/>
        <v>249149.68</v>
      </c>
      <c r="H29" s="8">
        <v>3600</v>
      </c>
    </row>
    <row r="30" spans="1:8" x14ac:dyDescent="0.2">
      <c r="A30" s="18" t="s">
        <v>82</v>
      </c>
      <c r="B30" s="5">
        <v>1132413.92</v>
      </c>
      <c r="C30" s="5">
        <v>126927.49</v>
      </c>
      <c r="D30" s="5">
        <f t="shared" si="0"/>
        <v>1259341.4099999999</v>
      </c>
      <c r="E30" s="5">
        <v>378325.92</v>
      </c>
      <c r="F30" s="5">
        <v>378325.92</v>
      </c>
      <c r="G30" s="5">
        <f t="shared" si="1"/>
        <v>881015.49</v>
      </c>
      <c r="H30" s="8">
        <v>3700</v>
      </c>
    </row>
    <row r="31" spans="1:8" x14ac:dyDescent="0.2">
      <c r="A31" s="18" t="s">
        <v>83</v>
      </c>
      <c r="B31" s="5">
        <v>5887660.6500000004</v>
      </c>
      <c r="C31" s="5">
        <v>61060.62</v>
      </c>
      <c r="D31" s="5">
        <f t="shared" si="0"/>
        <v>5948721.2700000005</v>
      </c>
      <c r="E31" s="5">
        <v>2062437.6</v>
      </c>
      <c r="F31" s="5">
        <v>2062437.6</v>
      </c>
      <c r="G31" s="5">
        <f t="shared" si="1"/>
        <v>3886283.6700000004</v>
      </c>
      <c r="H31" s="8">
        <v>3800</v>
      </c>
    </row>
    <row r="32" spans="1:8" x14ac:dyDescent="0.2">
      <c r="A32" s="18" t="s">
        <v>18</v>
      </c>
      <c r="B32" s="5">
        <v>6196433.4000000004</v>
      </c>
      <c r="C32" s="5">
        <v>1594113.7</v>
      </c>
      <c r="D32" s="5">
        <f t="shared" si="0"/>
        <v>7790547.1000000006</v>
      </c>
      <c r="E32" s="5">
        <v>3458250.39</v>
      </c>
      <c r="F32" s="5">
        <v>3457943.38</v>
      </c>
      <c r="G32" s="5">
        <f t="shared" si="1"/>
        <v>4332296.7100000009</v>
      </c>
      <c r="H32" s="8">
        <v>3900</v>
      </c>
    </row>
    <row r="33" spans="1:8" x14ac:dyDescent="0.2">
      <c r="A33" s="16" t="s">
        <v>124</v>
      </c>
      <c r="B33" s="12">
        <f>SUM(B34:B42)</f>
        <v>2755000</v>
      </c>
      <c r="C33" s="12">
        <f>SUM(C34:C42)</f>
        <v>638172.03</v>
      </c>
      <c r="D33" s="12">
        <f t="shared" si="0"/>
        <v>3393172.0300000003</v>
      </c>
      <c r="E33" s="12">
        <f>SUM(E34:E42)</f>
        <v>1720547.86</v>
      </c>
      <c r="F33" s="12">
        <f>SUM(F34:F42)</f>
        <v>1720547.86</v>
      </c>
      <c r="G33" s="12">
        <f t="shared" si="1"/>
        <v>1672624.1700000002</v>
      </c>
      <c r="H33" s="17">
        <v>0</v>
      </c>
    </row>
    <row r="34" spans="1:8" x14ac:dyDescent="0.2">
      <c r="A34" s="18" t="s">
        <v>84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8">
        <v>4100</v>
      </c>
    </row>
    <row r="35" spans="1:8" x14ac:dyDescent="0.2">
      <c r="A35" s="18" t="s">
        <v>85</v>
      </c>
      <c r="B35" s="5">
        <v>0</v>
      </c>
      <c r="C35" s="5">
        <v>388483</v>
      </c>
      <c r="D35" s="5">
        <f t="shared" si="0"/>
        <v>388483</v>
      </c>
      <c r="E35" s="5">
        <v>388483</v>
      </c>
      <c r="F35" s="5">
        <v>388483</v>
      </c>
      <c r="G35" s="5">
        <f t="shared" si="1"/>
        <v>0</v>
      </c>
      <c r="H35" s="8">
        <v>4200</v>
      </c>
    </row>
    <row r="36" spans="1:8" x14ac:dyDescent="0.2">
      <c r="A36" s="18" t="s">
        <v>86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8">
        <v>4300</v>
      </c>
    </row>
    <row r="37" spans="1:8" x14ac:dyDescent="0.2">
      <c r="A37" s="18" t="s">
        <v>87</v>
      </c>
      <c r="B37" s="5">
        <v>2755000</v>
      </c>
      <c r="C37" s="5">
        <v>249689.03</v>
      </c>
      <c r="D37" s="5">
        <f t="shared" si="0"/>
        <v>3004689.03</v>
      </c>
      <c r="E37" s="5">
        <v>1332064.8600000001</v>
      </c>
      <c r="F37" s="5">
        <v>1332064.8600000001</v>
      </c>
      <c r="G37" s="5">
        <f t="shared" si="1"/>
        <v>1672624.1699999997</v>
      </c>
      <c r="H37" s="8">
        <v>4400</v>
      </c>
    </row>
    <row r="38" spans="1:8" x14ac:dyDescent="0.2">
      <c r="A38" s="18" t="s">
        <v>39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8">
        <v>4500</v>
      </c>
    </row>
    <row r="39" spans="1:8" x14ac:dyDescent="0.2">
      <c r="A39" s="18" t="s">
        <v>88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8">
        <v>4600</v>
      </c>
    </row>
    <row r="40" spans="1:8" x14ac:dyDescent="0.2">
      <c r="A40" s="18" t="s">
        <v>89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8">
        <v>4700</v>
      </c>
    </row>
    <row r="41" spans="1:8" x14ac:dyDescent="0.2">
      <c r="A41" s="18" t="s">
        <v>35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8">
        <v>4800</v>
      </c>
    </row>
    <row r="42" spans="1:8" x14ac:dyDescent="0.2">
      <c r="A42" s="18" t="s">
        <v>90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8">
        <v>4900</v>
      </c>
    </row>
    <row r="43" spans="1:8" x14ac:dyDescent="0.2">
      <c r="A43" s="16" t="s">
        <v>125</v>
      </c>
      <c r="B43" s="12">
        <f>SUM(B44:B52)</f>
        <v>1313880.6200000001</v>
      </c>
      <c r="C43" s="12">
        <f>SUM(C44:C52)</f>
        <v>14088135.209999997</v>
      </c>
      <c r="D43" s="12">
        <f t="shared" si="0"/>
        <v>15402015.829999998</v>
      </c>
      <c r="E43" s="12">
        <f>SUM(E44:E52)</f>
        <v>11927354.159999998</v>
      </c>
      <c r="F43" s="12">
        <f>SUM(F44:F52)</f>
        <v>11927354.159999998</v>
      </c>
      <c r="G43" s="12">
        <f t="shared" si="1"/>
        <v>3474661.67</v>
      </c>
      <c r="H43" s="17">
        <v>0</v>
      </c>
    </row>
    <row r="44" spans="1:8" x14ac:dyDescent="0.2">
      <c r="A44" s="4" t="s">
        <v>91</v>
      </c>
      <c r="B44" s="5">
        <v>755260</v>
      </c>
      <c r="C44" s="5">
        <v>12286229.789999999</v>
      </c>
      <c r="D44" s="5">
        <f t="shared" si="0"/>
        <v>13041489.789999999</v>
      </c>
      <c r="E44" s="5">
        <v>10583912.619999999</v>
      </c>
      <c r="F44" s="5">
        <v>10583912.619999999</v>
      </c>
      <c r="G44" s="5">
        <f t="shared" si="1"/>
        <v>2457577.17</v>
      </c>
      <c r="H44" s="8">
        <v>5100</v>
      </c>
    </row>
    <row r="45" spans="1:8" x14ac:dyDescent="0.2">
      <c r="A45" s="18" t="s">
        <v>92</v>
      </c>
      <c r="B45" s="5">
        <v>335820</v>
      </c>
      <c r="C45" s="5">
        <v>173453.6</v>
      </c>
      <c r="D45" s="5">
        <f t="shared" si="0"/>
        <v>509273.59999999998</v>
      </c>
      <c r="E45" s="5">
        <v>88776.84</v>
      </c>
      <c r="F45" s="5">
        <v>88776.84</v>
      </c>
      <c r="G45" s="5">
        <f t="shared" si="1"/>
        <v>420496.76</v>
      </c>
      <c r="H45" s="8">
        <v>5200</v>
      </c>
    </row>
    <row r="46" spans="1:8" x14ac:dyDescent="0.2">
      <c r="A46" s="18" t="s">
        <v>93</v>
      </c>
      <c r="B46" s="5">
        <v>81000</v>
      </c>
      <c r="C46" s="5">
        <v>191401.28</v>
      </c>
      <c r="D46" s="5">
        <f t="shared" si="0"/>
        <v>272401.28000000003</v>
      </c>
      <c r="E46" s="5">
        <v>110532.52</v>
      </c>
      <c r="F46" s="5">
        <v>110532.52</v>
      </c>
      <c r="G46" s="5">
        <f t="shared" si="1"/>
        <v>161868.76</v>
      </c>
      <c r="H46" s="8">
        <v>5300</v>
      </c>
    </row>
    <row r="47" spans="1:8" x14ac:dyDescent="0.2">
      <c r="A47" s="18" t="s">
        <v>94</v>
      </c>
      <c r="B47" s="5">
        <v>0</v>
      </c>
      <c r="C47" s="5">
        <v>0</v>
      </c>
      <c r="D47" s="5">
        <f t="shared" si="0"/>
        <v>0</v>
      </c>
      <c r="E47" s="5">
        <v>0</v>
      </c>
      <c r="F47" s="5">
        <v>0</v>
      </c>
      <c r="G47" s="5">
        <f t="shared" si="1"/>
        <v>0</v>
      </c>
      <c r="H47" s="8">
        <v>5400</v>
      </c>
    </row>
    <row r="48" spans="1:8" x14ac:dyDescent="0.2">
      <c r="A48" s="18" t="s">
        <v>95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8">
        <v>5500</v>
      </c>
    </row>
    <row r="49" spans="1:8" x14ac:dyDescent="0.2">
      <c r="A49" s="18" t="s">
        <v>96</v>
      </c>
      <c r="B49" s="5">
        <v>141800.62</v>
      </c>
      <c r="C49" s="5">
        <v>1337114.54</v>
      </c>
      <c r="D49" s="5">
        <f t="shared" si="0"/>
        <v>1478915.1600000001</v>
      </c>
      <c r="E49" s="5">
        <v>1144132.18</v>
      </c>
      <c r="F49" s="5">
        <v>1144132.18</v>
      </c>
      <c r="G49" s="5">
        <f t="shared" si="1"/>
        <v>334782.98000000021</v>
      </c>
      <c r="H49" s="8">
        <v>5600</v>
      </c>
    </row>
    <row r="50" spans="1:8" x14ac:dyDescent="0.2">
      <c r="A50" s="18" t="s">
        <v>97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8">
        <v>5700</v>
      </c>
    </row>
    <row r="51" spans="1:8" x14ac:dyDescent="0.2">
      <c r="A51" s="18" t="s">
        <v>98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8">
        <v>5800</v>
      </c>
    </row>
    <row r="52" spans="1:8" x14ac:dyDescent="0.2">
      <c r="A52" s="18" t="s">
        <v>99</v>
      </c>
      <c r="B52" s="5">
        <v>0</v>
      </c>
      <c r="C52" s="5">
        <v>99936</v>
      </c>
      <c r="D52" s="5">
        <f t="shared" si="0"/>
        <v>99936</v>
      </c>
      <c r="E52" s="5">
        <v>0</v>
      </c>
      <c r="F52" s="5">
        <v>0</v>
      </c>
      <c r="G52" s="5">
        <f t="shared" si="1"/>
        <v>99936</v>
      </c>
      <c r="H52" s="8">
        <v>5900</v>
      </c>
    </row>
    <row r="53" spans="1:8" x14ac:dyDescent="0.2">
      <c r="A53" s="16" t="s">
        <v>60</v>
      </c>
      <c r="B53" s="12">
        <f>SUM(B54:B56)</f>
        <v>2500</v>
      </c>
      <c r="C53" s="12">
        <f>SUM(C54:C56)</f>
        <v>9868213.2799999993</v>
      </c>
      <c r="D53" s="12">
        <f t="shared" si="0"/>
        <v>9870713.2799999993</v>
      </c>
      <c r="E53" s="12">
        <f>SUM(E54:E56)</f>
        <v>6456106.9700000007</v>
      </c>
      <c r="F53" s="12">
        <f>SUM(F54:F56)</f>
        <v>6456106.9700000007</v>
      </c>
      <c r="G53" s="12">
        <f t="shared" si="1"/>
        <v>3414606.3099999987</v>
      </c>
      <c r="H53" s="17">
        <v>0</v>
      </c>
    </row>
    <row r="54" spans="1:8" x14ac:dyDescent="0.2">
      <c r="A54" s="18" t="s">
        <v>100</v>
      </c>
      <c r="B54" s="5">
        <v>0</v>
      </c>
      <c r="C54" s="5">
        <v>2406122.77</v>
      </c>
      <c r="D54" s="5">
        <f t="shared" si="0"/>
        <v>2406122.77</v>
      </c>
      <c r="E54" s="5">
        <v>1947019.31</v>
      </c>
      <c r="F54" s="5">
        <v>1947019.31</v>
      </c>
      <c r="G54" s="5">
        <f t="shared" si="1"/>
        <v>459103.45999999996</v>
      </c>
      <c r="H54" s="8">
        <v>6100</v>
      </c>
    </row>
    <row r="55" spans="1:8" x14ac:dyDescent="0.2">
      <c r="A55" s="18" t="s">
        <v>101</v>
      </c>
      <c r="B55" s="5">
        <v>2500</v>
      </c>
      <c r="C55" s="5">
        <v>7462090.5099999998</v>
      </c>
      <c r="D55" s="5">
        <f t="shared" si="0"/>
        <v>7464590.5099999998</v>
      </c>
      <c r="E55" s="5">
        <v>4509087.66</v>
      </c>
      <c r="F55" s="5">
        <v>4509087.66</v>
      </c>
      <c r="G55" s="5">
        <f t="shared" si="1"/>
        <v>2955502.8499999996</v>
      </c>
      <c r="H55" s="8">
        <v>6200</v>
      </c>
    </row>
    <row r="56" spans="1:8" x14ac:dyDescent="0.2">
      <c r="A56" s="18" t="s">
        <v>102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8">
        <v>6300</v>
      </c>
    </row>
    <row r="57" spans="1:8" x14ac:dyDescent="0.2">
      <c r="A57" s="16" t="s">
        <v>126</v>
      </c>
      <c r="B57" s="12">
        <f>SUM(B58:B64)</f>
        <v>0</v>
      </c>
      <c r="C57" s="12">
        <f>SUM(C58:C64)</f>
        <v>0</v>
      </c>
      <c r="D57" s="12">
        <f t="shared" si="0"/>
        <v>0</v>
      </c>
      <c r="E57" s="12">
        <f>SUM(E58:E64)</f>
        <v>0</v>
      </c>
      <c r="F57" s="12">
        <f>SUM(F58:F64)</f>
        <v>0</v>
      </c>
      <c r="G57" s="12">
        <f t="shared" si="1"/>
        <v>0</v>
      </c>
      <c r="H57" s="17">
        <v>0</v>
      </c>
    </row>
    <row r="58" spans="1:8" x14ac:dyDescent="0.2">
      <c r="A58" s="18" t="s">
        <v>103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8">
        <v>7100</v>
      </c>
    </row>
    <row r="59" spans="1:8" x14ac:dyDescent="0.2">
      <c r="A59" s="18" t="s">
        <v>104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8">
        <v>7200</v>
      </c>
    </row>
    <row r="60" spans="1:8" x14ac:dyDescent="0.2">
      <c r="A60" s="18" t="s">
        <v>105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8">
        <v>7300</v>
      </c>
    </row>
    <row r="61" spans="1:8" x14ac:dyDescent="0.2">
      <c r="A61" s="18" t="s">
        <v>106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8">
        <v>7400</v>
      </c>
    </row>
    <row r="62" spans="1:8" x14ac:dyDescent="0.2">
      <c r="A62" s="18" t="s">
        <v>107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8">
        <v>7500</v>
      </c>
    </row>
    <row r="63" spans="1:8" x14ac:dyDescent="0.2">
      <c r="A63" s="18" t="s">
        <v>108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8">
        <v>7600</v>
      </c>
    </row>
    <row r="64" spans="1:8" x14ac:dyDescent="0.2">
      <c r="A64" s="18" t="s">
        <v>109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8">
        <v>7900</v>
      </c>
    </row>
    <row r="65" spans="1:8" x14ac:dyDescent="0.2">
      <c r="A65" s="16" t="s">
        <v>127</v>
      </c>
      <c r="B65" s="12">
        <f>SUM(B66:B68)</f>
        <v>0</v>
      </c>
      <c r="C65" s="12">
        <f>SUM(C66:C68)</f>
        <v>0</v>
      </c>
      <c r="D65" s="12">
        <f t="shared" si="0"/>
        <v>0</v>
      </c>
      <c r="E65" s="12">
        <f>SUM(E66:E68)</f>
        <v>0</v>
      </c>
      <c r="F65" s="12">
        <f>SUM(F66:F68)</f>
        <v>0</v>
      </c>
      <c r="G65" s="12">
        <f t="shared" si="1"/>
        <v>0</v>
      </c>
      <c r="H65" s="17">
        <v>0</v>
      </c>
    </row>
    <row r="66" spans="1:8" x14ac:dyDescent="0.2">
      <c r="A66" s="18" t="s">
        <v>36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8">
        <v>8100</v>
      </c>
    </row>
    <row r="67" spans="1:8" x14ac:dyDescent="0.2">
      <c r="A67" s="18" t="s">
        <v>37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8">
        <v>8300</v>
      </c>
    </row>
    <row r="68" spans="1:8" x14ac:dyDescent="0.2">
      <c r="A68" s="18" t="s">
        <v>38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8">
        <v>8500</v>
      </c>
    </row>
    <row r="69" spans="1:8" x14ac:dyDescent="0.2">
      <c r="A69" s="16" t="s">
        <v>61</v>
      </c>
      <c r="B69" s="12">
        <f>SUM(B70:B76)</f>
        <v>0</v>
      </c>
      <c r="C69" s="12">
        <f>SUM(C70:C76)</f>
        <v>0</v>
      </c>
      <c r="D69" s="12">
        <f t="shared" si="0"/>
        <v>0</v>
      </c>
      <c r="E69" s="12">
        <f>SUM(E70:E76)</f>
        <v>0</v>
      </c>
      <c r="F69" s="12">
        <f>SUM(F70:F76)</f>
        <v>0</v>
      </c>
      <c r="G69" s="12">
        <f t="shared" si="1"/>
        <v>0</v>
      </c>
      <c r="H69" s="17">
        <v>0</v>
      </c>
    </row>
    <row r="70" spans="1:8" x14ac:dyDescent="0.2">
      <c r="A70" s="18" t="s">
        <v>110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8">
        <v>9100</v>
      </c>
    </row>
    <row r="71" spans="1:8" x14ac:dyDescent="0.2">
      <c r="A71" s="18" t="s">
        <v>111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8">
        <v>9200</v>
      </c>
    </row>
    <row r="72" spans="1:8" x14ac:dyDescent="0.2">
      <c r="A72" s="18" t="s">
        <v>112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8">
        <v>9300</v>
      </c>
    </row>
    <row r="73" spans="1:8" x14ac:dyDescent="0.2">
      <c r="A73" s="18" t="s">
        <v>113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8">
        <v>9400</v>
      </c>
    </row>
    <row r="74" spans="1:8" x14ac:dyDescent="0.2">
      <c r="A74" s="18" t="s">
        <v>114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8">
        <v>9500</v>
      </c>
    </row>
    <row r="75" spans="1:8" x14ac:dyDescent="0.2">
      <c r="A75" s="18" t="s">
        <v>115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8">
        <v>9600</v>
      </c>
    </row>
    <row r="76" spans="1:8" x14ac:dyDescent="0.2">
      <c r="A76" s="19" t="s">
        <v>116</v>
      </c>
      <c r="B76" s="13">
        <v>0</v>
      </c>
      <c r="C76" s="13">
        <v>0</v>
      </c>
      <c r="D76" s="13">
        <f t="shared" si="2"/>
        <v>0</v>
      </c>
      <c r="E76" s="13">
        <v>0</v>
      </c>
      <c r="F76" s="13">
        <v>0</v>
      </c>
      <c r="G76" s="13">
        <f t="shared" si="3"/>
        <v>0</v>
      </c>
      <c r="H76" s="8">
        <v>9900</v>
      </c>
    </row>
    <row r="77" spans="1:8" x14ac:dyDescent="0.2">
      <c r="A77" s="9" t="s">
        <v>50</v>
      </c>
      <c r="B77" s="14">
        <f t="shared" ref="B77:G77" si="4">SUM(B5+B13+B23+B33+B43+B53+B57+B65+B69)</f>
        <v>241613872.27000001</v>
      </c>
      <c r="C77" s="14">
        <f t="shared" si="4"/>
        <v>51401038.590000004</v>
      </c>
      <c r="D77" s="14">
        <f t="shared" si="4"/>
        <v>293014910.85999995</v>
      </c>
      <c r="E77" s="14">
        <f t="shared" si="4"/>
        <v>179007222.32999998</v>
      </c>
      <c r="F77" s="14">
        <f t="shared" si="4"/>
        <v>179006915.31999999</v>
      </c>
      <c r="G77" s="14">
        <f t="shared" si="4"/>
        <v>114007688.53000003</v>
      </c>
    </row>
    <row r="79" spans="1:8" x14ac:dyDescent="0.2">
      <c r="A79" s="1" t="s">
        <v>120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tabSelected="1" zoomScaleNormal="100" workbookViewId="0">
      <selection activeCell="A18" sqref="A18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60.75" customHeight="1" thickTop="1" x14ac:dyDescent="0.2">
      <c r="A1" s="71" t="s">
        <v>130</v>
      </c>
      <c r="B1" s="72"/>
      <c r="C1" s="72"/>
      <c r="D1" s="72"/>
      <c r="E1" s="72"/>
      <c r="F1" s="72"/>
      <c r="G1" s="73"/>
    </row>
    <row r="2" spans="1:7" x14ac:dyDescent="0.2">
      <c r="A2" s="35"/>
      <c r="B2" s="23"/>
      <c r="C2" s="24"/>
      <c r="D2" s="32" t="s">
        <v>57</v>
      </c>
      <c r="E2" s="24"/>
      <c r="F2" s="25"/>
      <c r="G2" s="69" t="s">
        <v>56</v>
      </c>
    </row>
    <row r="3" spans="1:7" ht="24.95" customHeight="1" x14ac:dyDescent="0.2">
      <c r="A3" s="36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70"/>
    </row>
    <row r="4" spans="1:7" x14ac:dyDescent="0.2">
      <c r="A4" s="37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8" t="s">
        <v>119</v>
      </c>
    </row>
    <row r="5" spans="1:7" x14ac:dyDescent="0.2">
      <c r="A5" s="46"/>
      <c r="B5" s="29"/>
      <c r="C5" s="29"/>
      <c r="D5" s="29"/>
      <c r="E5" s="29"/>
      <c r="F5" s="29"/>
      <c r="G5" s="47"/>
    </row>
    <row r="6" spans="1:7" x14ac:dyDescent="0.2">
      <c r="A6" s="58" t="s">
        <v>0</v>
      </c>
      <c r="B6" s="50">
        <v>240297491.65000001</v>
      </c>
      <c r="C6" s="50">
        <v>27444690.100000001</v>
      </c>
      <c r="D6" s="50">
        <f>B6+C6</f>
        <v>267742181.75</v>
      </c>
      <c r="E6" s="50">
        <v>160623761.19999999</v>
      </c>
      <c r="F6" s="50">
        <v>160623454.19</v>
      </c>
      <c r="G6" s="51">
        <f>D6-E6</f>
        <v>107118420.55000001</v>
      </c>
    </row>
    <row r="7" spans="1:7" x14ac:dyDescent="0.2">
      <c r="A7" s="58"/>
      <c r="B7" s="50"/>
      <c r="C7" s="50"/>
      <c r="D7" s="50"/>
      <c r="E7" s="50"/>
      <c r="F7" s="50"/>
      <c r="G7" s="51"/>
    </row>
    <row r="8" spans="1:7" x14ac:dyDescent="0.2">
      <c r="A8" s="58" t="s">
        <v>1</v>
      </c>
      <c r="B8" s="50">
        <v>1316380.6200000001</v>
      </c>
      <c r="C8" s="50">
        <v>23956348.489999998</v>
      </c>
      <c r="D8" s="50">
        <f>B8+C8</f>
        <v>25272729.109999999</v>
      </c>
      <c r="E8" s="50">
        <v>18383461.129999999</v>
      </c>
      <c r="F8" s="50">
        <v>18383461.129999999</v>
      </c>
      <c r="G8" s="51">
        <f>D8-E8</f>
        <v>6889267.9800000004</v>
      </c>
    </row>
    <row r="9" spans="1:7" x14ac:dyDescent="0.2">
      <c r="A9" s="58"/>
      <c r="B9" s="5"/>
      <c r="C9" s="5"/>
      <c r="D9" s="5"/>
      <c r="E9" s="5"/>
      <c r="F9" s="5"/>
      <c r="G9" s="42"/>
    </row>
    <row r="10" spans="1:7" x14ac:dyDescent="0.2">
      <c r="A10" s="58" t="s">
        <v>2</v>
      </c>
      <c r="B10" s="5">
        <v>0</v>
      </c>
      <c r="C10" s="5">
        <v>0</v>
      </c>
      <c r="D10" s="5">
        <f>B10+C10</f>
        <v>0</v>
      </c>
      <c r="E10" s="5">
        <v>0</v>
      </c>
      <c r="F10" s="5">
        <v>0</v>
      </c>
      <c r="G10" s="42">
        <f>D10-E10</f>
        <v>0</v>
      </c>
    </row>
    <row r="11" spans="1:7" x14ac:dyDescent="0.2">
      <c r="A11" s="58"/>
      <c r="B11" s="5"/>
      <c r="C11" s="5"/>
      <c r="D11" s="5"/>
      <c r="E11" s="5"/>
      <c r="F11" s="5"/>
      <c r="G11" s="42"/>
    </row>
    <row r="12" spans="1:7" x14ac:dyDescent="0.2">
      <c r="A12" s="58" t="s">
        <v>39</v>
      </c>
      <c r="B12" s="5">
        <v>0</v>
      </c>
      <c r="C12" s="5">
        <v>0</v>
      </c>
      <c r="D12" s="5">
        <f>B12+C12</f>
        <v>0</v>
      </c>
      <c r="E12" s="5">
        <v>0</v>
      </c>
      <c r="F12" s="5">
        <v>0</v>
      </c>
      <c r="G12" s="42">
        <f>D12-E12</f>
        <v>0</v>
      </c>
    </row>
    <row r="13" spans="1:7" x14ac:dyDescent="0.2">
      <c r="A13" s="58"/>
      <c r="B13" s="5"/>
      <c r="C13" s="5"/>
      <c r="D13" s="5"/>
      <c r="E13" s="5"/>
      <c r="F13" s="5"/>
      <c r="G13" s="42"/>
    </row>
    <row r="14" spans="1:7" x14ac:dyDescent="0.2">
      <c r="A14" s="59" t="s">
        <v>36</v>
      </c>
      <c r="B14" s="5">
        <v>0</v>
      </c>
      <c r="C14" s="5">
        <v>0</v>
      </c>
      <c r="D14" s="5">
        <f>B14+C14</f>
        <v>0</v>
      </c>
      <c r="E14" s="5">
        <v>0</v>
      </c>
      <c r="F14" s="5">
        <v>0</v>
      </c>
      <c r="G14" s="42">
        <f>D14-E14</f>
        <v>0</v>
      </c>
    </row>
    <row r="15" spans="1:7" x14ac:dyDescent="0.2">
      <c r="A15" s="60"/>
      <c r="B15" s="13"/>
      <c r="C15" s="13"/>
      <c r="D15" s="13"/>
      <c r="E15" s="13"/>
      <c r="F15" s="13"/>
      <c r="G15" s="61"/>
    </row>
    <row r="16" spans="1:7" ht="12" thickBot="1" x14ac:dyDescent="0.25">
      <c r="A16" s="62" t="s">
        <v>50</v>
      </c>
      <c r="B16" s="63">
        <f t="shared" ref="B16:G16" si="0">SUM(B6+B8+B10+B12+B14)</f>
        <v>241613872.27000001</v>
      </c>
      <c r="C16" s="63">
        <f t="shared" si="0"/>
        <v>51401038.590000004</v>
      </c>
      <c r="D16" s="63">
        <f t="shared" si="0"/>
        <v>293014910.86000001</v>
      </c>
      <c r="E16" s="63">
        <f t="shared" si="0"/>
        <v>179007222.32999998</v>
      </c>
      <c r="F16" s="63">
        <f t="shared" si="0"/>
        <v>179006915.31999999</v>
      </c>
      <c r="G16" s="64">
        <f t="shared" si="0"/>
        <v>114007688.53000002</v>
      </c>
    </row>
    <row r="17" spans="1:1" ht="12" thickTop="1" x14ac:dyDescent="0.2"/>
    <row r="18" spans="1:1" x14ac:dyDescent="0.2">
      <c r="A18" s="1" t="s">
        <v>120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showGridLines="0" topLeftCell="A15" workbookViewId="0">
      <selection activeCell="A53" sqref="A53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thickTop="1" x14ac:dyDescent="0.2">
      <c r="A1" s="74" t="s">
        <v>138</v>
      </c>
      <c r="B1" s="75"/>
      <c r="C1" s="75"/>
      <c r="D1" s="75"/>
      <c r="E1" s="75"/>
      <c r="F1" s="75"/>
      <c r="G1" s="76"/>
    </row>
    <row r="2" spans="1:7" ht="12.6" customHeight="1" x14ac:dyDescent="0.2">
      <c r="A2" s="33"/>
      <c r="B2" s="30"/>
      <c r="C2" s="30"/>
      <c r="D2" s="30"/>
      <c r="E2" s="30"/>
      <c r="F2" s="30"/>
      <c r="G2" s="34"/>
    </row>
    <row r="3" spans="1:7" x14ac:dyDescent="0.2">
      <c r="A3" s="35"/>
      <c r="B3" s="23"/>
      <c r="C3" s="24"/>
      <c r="D3" s="31" t="s">
        <v>57</v>
      </c>
      <c r="E3" s="24"/>
      <c r="F3" s="25"/>
      <c r="G3" s="69" t="s">
        <v>56</v>
      </c>
    </row>
    <row r="4" spans="1:7" ht="24.95" customHeight="1" x14ac:dyDescent="0.2">
      <c r="A4" s="36" t="s">
        <v>51</v>
      </c>
      <c r="B4" s="2" t="s">
        <v>52</v>
      </c>
      <c r="C4" s="2" t="s">
        <v>117</v>
      </c>
      <c r="D4" s="2" t="s">
        <v>53</v>
      </c>
      <c r="E4" s="2" t="s">
        <v>54</v>
      </c>
      <c r="F4" s="2" t="s">
        <v>55</v>
      </c>
      <c r="G4" s="70"/>
    </row>
    <row r="5" spans="1:7" x14ac:dyDescent="0.2">
      <c r="A5" s="37"/>
      <c r="B5" s="3">
        <v>1</v>
      </c>
      <c r="C5" s="3">
        <v>2</v>
      </c>
      <c r="D5" s="3" t="s">
        <v>118</v>
      </c>
      <c r="E5" s="3">
        <v>4</v>
      </c>
      <c r="F5" s="3">
        <v>5</v>
      </c>
      <c r="G5" s="38" t="s">
        <v>119</v>
      </c>
    </row>
    <row r="6" spans="1:7" x14ac:dyDescent="0.2">
      <c r="A6" s="39"/>
      <c r="B6" s="6"/>
      <c r="C6" s="6"/>
      <c r="D6" s="6"/>
      <c r="E6" s="6"/>
      <c r="F6" s="6"/>
      <c r="G6" s="40"/>
    </row>
    <row r="7" spans="1:7" x14ac:dyDescent="0.2">
      <c r="A7" s="41" t="s">
        <v>131</v>
      </c>
      <c r="B7" s="50">
        <v>17972924.129999999</v>
      </c>
      <c r="C7" s="50">
        <v>4077569.03</v>
      </c>
      <c r="D7" s="50">
        <f>B7+C7</f>
        <v>22050493.16</v>
      </c>
      <c r="E7" s="50">
        <v>11122297.23</v>
      </c>
      <c r="F7" s="50">
        <v>11122297.23</v>
      </c>
      <c r="G7" s="51">
        <f>D7-E7</f>
        <v>10928195.93</v>
      </c>
    </row>
    <row r="8" spans="1:7" x14ac:dyDescent="0.2">
      <c r="A8" s="41" t="s">
        <v>132</v>
      </c>
      <c r="B8" s="50">
        <v>53101946.869999997</v>
      </c>
      <c r="C8" s="50">
        <v>17617082.73</v>
      </c>
      <c r="D8" s="50">
        <f t="shared" ref="D8:D13" si="0">B8+C8</f>
        <v>70719029.599999994</v>
      </c>
      <c r="E8" s="50">
        <v>34771056.539999999</v>
      </c>
      <c r="F8" s="50">
        <v>34770749.530000001</v>
      </c>
      <c r="G8" s="51">
        <f t="shared" ref="G8:G13" si="1">D8-E8</f>
        <v>35947973.059999995</v>
      </c>
    </row>
    <row r="9" spans="1:7" x14ac:dyDescent="0.2">
      <c r="A9" s="41" t="s">
        <v>133</v>
      </c>
      <c r="B9" s="50">
        <v>146201080.99000001</v>
      </c>
      <c r="C9" s="50">
        <v>27886286.16</v>
      </c>
      <c r="D9" s="50">
        <f t="shared" si="0"/>
        <v>174087367.15000001</v>
      </c>
      <c r="E9" s="50">
        <v>115985562.44</v>
      </c>
      <c r="F9" s="50">
        <v>115985562.44</v>
      </c>
      <c r="G9" s="51">
        <f t="shared" si="1"/>
        <v>58101804.710000008</v>
      </c>
    </row>
    <row r="10" spans="1:7" x14ac:dyDescent="0.2">
      <c r="A10" s="41" t="s">
        <v>134</v>
      </c>
      <c r="B10" s="50">
        <v>2871376.18</v>
      </c>
      <c r="C10" s="50">
        <v>368452.08</v>
      </c>
      <c r="D10" s="50">
        <f t="shared" si="0"/>
        <v>3239828.2600000002</v>
      </c>
      <c r="E10" s="50">
        <v>1641461.51</v>
      </c>
      <c r="F10" s="50">
        <v>1641461.51</v>
      </c>
      <c r="G10" s="51">
        <f t="shared" si="1"/>
        <v>1598366.7500000002</v>
      </c>
    </row>
    <row r="11" spans="1:7" x14ac:dyDescent="0.2">
      <c r="A11" s="41" t="s">
        <v>135</v>
      </c>
      <c r="B11" s="50">
        <v>6302620.9800000004</v>
      </c>
      <c r="C11" s="50">
        <v>724721.74</v>
      </c>
      <c r="D11" s="50">
        <f t="shared" si="0"/>
        <v>7027342.7200000007</v>
      </c>
      <c r="E11" s="50">
        <v>5007247.1399999997</v>
      </c>
      <c r="F11" s="50">
        <v>5007247.1399999997</v>
      </c>
      <c r="G11" s="51">
        <f t="shared" si="1"/>
        <v>2020095.580000001</v>
      </c>
    </row>
    <row r="12" spans="1:7" x14ac:dyDescent="0.2">
      <c r="A12" s="41" t="s">
        <v>136</v>
      </c>
      <c r="B12" s="50">
        <v>1785231.16</v>
      </c>
      <c r="C12" s="50">
        <v>51180.06</v>
      </c>
      <c r="D12" s="50">
        <f t="shared" si="0"/>
        <v>1836411.22</v>
      </c>
      <c r="E12" s="50">
        <v>1171122.25</v>
      </c>
      <c r="F12" s="50">
        <v>1171122.25</v>
      </c>
      <c r="G12" s="51">
        <f t="shared" si="1"/>
        <v>665288.97</v>
      </c>
    </row>
    <row r="13" spans="1:7" x14ac:dyDescent="0.2">
      <c r="A13" s="41" t="s">
        <v>137</v>
      </c>
      <c r="B13" s="50">
        <v>13378691.960000001</v>
      </c>
      <c r="C13" s="50">
        <v>675746.79</v>
      </c>
      <c r="D13" s="50">
        <f t="shared" si="0"/>
        <v>14054438.75</v>
      </c>
      <c r="E13" s="50">
        <v>9308475.2200000007</v>
      </c>
      <c r="F13" s="50">
        <v>9308475.2200000007</v>
      </c>
      <c r="G13" s="51">
        <f t="shared" si="1"/>
        <v>4745963.5299999993</v>
      </c>
    </row>
    <row r="14" spans="1:7" x14ac:dyDescent="0.2">
      <c r="A14" s="41"/>
      <c r="B14" s="5"/>
      <c r="C14" s="5"/>
      <c r="D14" s="5"/>
      <c r="E14" s="5"/>
      <c r="F14" s="5"/>
      <c r="G14" s="42"/>
    </row>
    <row r="15" spans="1:7" ht="12.75" thickBot="1" x14ac:dyDescent="0.25">
      <c r="A15" s="43" t="s">
        <v>50</v>
      </c>
      <c r="B15" s="56">
        <f t="shared" ref="B15:G15" si="2">SUM(B7:B14)</f>
        <v>241613872.27000001</v>
      </c>
      <c r="C15" s="56">
        <f t="shared" si="2"/>
        <v>51401038.590000004</v>
      </c>
      <c r="D15" s="56">
        <f t="shared" si="2"/>
        <v>293014910.86000007</v>
      </c>
      <c r="E15" s="56">
        <f t="shared" si="2"/>
        <v>179007222.32999995</v>
      </c>
      <c r="F15" s="56">
        <f t="shared" si="2"/>
        <v>179006915.31999996</v>
      </c>
      <c r="G15" s="57">
        <f t="shared" si="2"/>
        <v>114007688.53</v>
      </c>
    </row>
    <row r="16" spans="1:7" ht="12" thickTop="1" x14ac:dyDescent="0.2"/>
    <row r="17" spans="1:7" ht="12" thickBot="1" x14ac:dyDescent="0.25"/>
    <row r="18" spans="1:7" ht="45" customHeight="1" thickTop="1" x14ac:dyDescent="0.2">
      <c r="A18" s="74" t="s">
        <v>139</v>
      </c>
      <c r="B18" s="75"/>
      <c r="C18" s="75"/>
      <c r="D18" s="75"/>
      <c r="E18" s="75"/>
      <c r="F18" s="75"/>
      <c r="G18" s="76"/>
    </row>
    <row r="19" spans="1:7" ht="15" customHeight="1" x14ac:dyDescent="0.2">
      <c r="A19" s="33"/>
      <c r="B19" s="30"/>
      <c r="C19" s="30"/>
      <c r="D19" s="30"/>
      <c r="E19" s="30"/>
      <c r="F19" s="30"/>
      <c r="G19" s="34"/>
    </row>
    <row r="20" spans="1:7" x14ac:dyDescent="0.2">
      <c r="A20" s="35"/>
      <c r="B20" s="23"/>
      <c r="C20" s="24"/>
      <c r="D20" s="31" t="s">
        <v>57</v>
      </c>
      <c r="E20" s="24"/>
      <c r="F20" s="25"/>
      <c r="G20" s="69" t="s">
        <v>56</v>
      </c>
    </row>
    <row r="21" spans="1:7" ht="22.5" x14ac:dyDescent="0.2">
      <c r="A21" s="36" t="s">
        <v>51</v>
      </c>
      <c r="B21" s="2" t="s">
        <v>52</v>
      </c>
      <c r="C21" s="2" t="s">
        <v>117</v>
      </c>
      <c r="D21" s="2" t="s">
        <v>53</v>
      </c>
      <c r="E21" s="2" t="s">
        <v>54</v>
      </c>
      <c r="F21" s="2" t="s">
        <v>55</v>
      </c>
      <c r="G21" s="70"/>
    </row>
    <row r="22" spans="1:7" x14ac:dyDescent="0.2">
      <c r="A22" s="37"/>
      <c r="B22" s="3">
        <v>1</v>
      </c>
      <c r="C22" s="3">
        <v>2</v>
      </c>
      <c r="D22" s="3" t="s">
        <v>118</v>
      </c>
      <c r="E22" s="3">
        <v>4</v>
      </c>
      <c r="F22" s="3">
        <v>5</v>
      </c>
      <c r="G22" s="38" t="s">
        <v>119</v>
      </c>
    </row>
    <row r="23" spans="1:7" x14ac:dyDescent="0.2">
      <c r="A23" s="46"/>
      <c r="B23" s="29"/>
      <c r="C23" s="29"/>
      <c r="D23" s="29"/>
      <c r="E23" s="29"/>
      <c r="F23" s="29"/>
      <c r="G23" s="47"/>
    </row>
    <row r="24" spans="1:7" x14ac:dyDescent="0.2">
      <c r="A24" s="48" t="s">
        <v>8</v>
      </c>
      <c r="B24" s="5">
        <v>0</v>
      </c>
      <c r="C24" s="5">
        <v>0</v>
      </c>
      <c r="D24" s="5">
        <f>B24+C24</f>
        <v>0</v>
      </c>
      <c r="E24" s="5">
        <v>0</v>
      </c>
      <c r="F24" s="5">
        <v>0</v>
      </c>
      <c r="G24" s="42">
        <f>D24-E24</f>
        <v>0</v>
      </c>
    </row>
    <row r="25" spans="1:7" x14ac:dyDescent="0.2">
      <c r="A25" s="48" t="s">
        <v>9</v>
      </c>
      <c r="B25" s="5">
        <v>0</v>
      </c>
      <c r="C25" s="5">
        <v>0</v>
      </c>
      <c r="D25" s="5">
        <f t="shared" ref="D25:D27" si="3">B25+C25</f>
        <v>0</v>
      </c>
      <c r="E25" s="5">
        <v>0</v>
      </c>
      <c r="F25" s="5">
        <v>0</v>
      </c>
      <c r="G25" s="42">
        <f t="shared" ref="G25:G27" si="4">D25-E25</f>
        <v>0</v>
      </c>
    </row>
    <row r="26" spans="1:7" x14ac:dyDescent="0.2">
      <c r="A26" s="48" t="s">
        <v>10</v>
      </c>
      <c r="B26" s="5">
        <v>0</v>
      </c>
      <c r="C26" s="5">
        <v>0</v>
      </c>
      <c r="D26" s="5">
        <f t="shared" si="3"/>
        <v>0</v>
      </c>
      <c r="E26" s="5">
        <v>0</v>
      </c>
      <c r="F26" s="5">
        <v>0</v>
      </c>
      <c r="G26" s="42">
        <f t="shared" si="4"/>
        <v>0</v>
      </c>
    </row>
    <row r="27" spans="1:7" x14ac:dyDescent="0.2">
      <c r="A27" s="48" t="s">
        <v>121</v>
      </c>
      <c r="B27" s="5">
        <v>0</v>
      </c>
      <c r="C27" s="5">
        <v>0</v>
      </c>
      <c r="D27" s="5">
        <f t="shared" si="3"/>
        <v>0</v>
      </c>
      <c r="E27" s="5">
        <v>0</v>
      </c>
      <c r="F27" s="5">
        <v>0</v>
      </c>
      <c r="G27" s="42">
        <f t="shared" si="4"/>
        <v>0</v>
      </c>
    </row>
    <row r="28" spans="1:7" x14ac:dyDescent="0.2">
      <c r="A28" s="48"/>
      <c r="B28" s="5"/>
      <c r="C28" s="5"/>
      <c r="D28" s="5"/>
      <c r="E28" s="5"/>
      <c r="F28" s="5"/>
      <c r="G28" s="42"/>
    </row>
    <row r="29" spans="1:7" ht="12" thickBot="1" x14ac:dyDescent="0.25">
      <c r="A29" s="43" t="s">
        <v>50</v>
      </c>
      <c r="B29" s="44">
        <f t="shared" ref="B29:G29" si="5">SUM(B24:B27)</f>
        <v>0</v>
      </c>
      <c r="C29" s="44">
        <f t="shared" si="5"/>
        <v>0</v>
      </c>
      <c r="D29" s="44">
        <f t="shared" si="5"/>
        <v>0</v>
      </c>
      <c r="E29" s="44">
        <f t="shared" si="5"/>
        <v>0</v>
      </c>
      <c r="F29" s="44">
        <f t="shared" si="5"/>
        <v>0</v>
      </c>
      <c r="G29" s="45">
        <f t="shared" si="5"/>
        <v>0</v>
      </c>
    </row>
    <row r="30" spans="1:7" ht="12" thickTop="1" x14ac:dyDescent="0.2"/>
    <row r="31" spans="1:7" ht="12" thickBot="1" x14ac:dyDescent="0.25"/>
    <row r="32" spans="1:7" ht="45" customHeight="1" thickTop="1" x14ac:dyDescent="0.2">
      <c r="A32" s="77" t="s">
        <v>140</v>
      </c>
      <c r="B32" s="78"/>
      <c r="C32" s="78"/>
      <c r="D32" s="78"/>
      <c r="E32" s="78"/>
      <c r="F32" s="78"/>
      <c r="G32" s="79"/>
    </row>
    <row r="33" spans="1:7" x14ac:dyDescent="0.2">
      <c r="A33" s="35"/>
      <c r="B33" s="23"/>
      <c r="C33" s="24"/>
      <c r="D33" s="31" t="s">
        <v>57</v>
      </c>
      <c r="E33" s="24"/>
      <c r="F33" s="25"/>
      <c r="G33" s="69" t="s">
        <v>56</v>
      </c>
    </row>
    <row r="34" spans="1:7" ht="22.5" x14ac:dyDescent="0.2">
      <c r="A34" s="36" t="s">
        <v>51</v>
      </c>
      <c r="B34" s="2" t="s">
        <v>52</v>
      </c>
      <c r="C34" s="2" t="s">
        <v>117</v>
      </c>
      <c r="D34" s="2" t="s">
        <v>53</v>
      </c>
      <c r="E34" s="2" t="s">
        <v>54</v>
      </c>
      <c r="F34" s="2" t="s">
        <v>55</v>
      </c>
      <c r="G34" s="70"/>
    </row>
    <row r="35" spans="1:7" x14ac:dyDescent="0.2">
      <c r="A35" s="37"/>
      <c r="B35" s="3">
        <v>1</v>
      </c>
      <c r="C35" s="3">
        <v>2</v>
      </c>
      <c r="D35" s="3" t="s">
        <v>118</v>
      </c>
      <c r="E35" s="3">
        <v>4</v>
      </c>
      <c r="F35" s="3">
        <v>5</v>
      </c>
      <c r="G35" s="38" t="s">
        <v>119</v>
      </c>
    </row>
    <row r="36" spans="1:7" x14ac:dyDescent="0.2">
      <c r="A36" s="46"/>
      <c r="B36" s="29"/>
      <c r="C36" s="29"/>
      <c r="D36" s="29"/>
      <c r="E36" s="29"/>
      <c r="F36" s="29"/>
      <c r="G36" s="47"/>
    </row>
    <row r="37" spans="1:7" ht="12.75" x14ac:dyDescent="0.2">
      <c r="A37" s="49" t="s">
        <v>12</v>
      </c>
      <c r="B37" s="52">
        <v>241613872.27000001</v>
      </c>
      <c r="C37" s="52">
        <v>51401038.590000004</v>
      </c>
      <c r="D37" s="52">
        <f t="shared" ref="D37:D49" si="6">B37+C37</f>
        <v>293014910.86000001</v>
      </c>
      <c r="E37" s="52">
        <v>179007222.33000001</v>
      </c>
      <c r="F37" s="52">
        <v>179006915.31999999</v>
      </c>
      <c r="G37" s="53">
        <f t="shared" ref="G37:G49" si="7">D37-E37</f>
        <v>114007688.53</v>
      </c>
    </row>
    <row r="38" spans="1:7" x14ac:dyDescent="0.2">
      <c r="A38" s="49"/>
      <c r="B38" s="5"/>
      <c r="C38" s="5"/>
      <c r="D38" s="5"/>
      <c r="E38" s="5"/>
      <c r="F38" s="5"/>
      <c r="G38" s="42"/>
    </row>
    <row r="39" spans="1:7" x14ac:dyDescent="0.2">
      <c r="A39" s="49" t="s">
        <v>11</v>
      </c>
      <c r="B39" s="5">
        <v>0</v>
      </c>
      <c r="C39" s="5">
        <v>0</v>
      </c>
      <c r="D39" s="5">
        <f t="shared" si="6"/>
        <v>0</v>
      </c>
      <c r="E39" s="5">
        <v>0</v>
      </c>
      <c r="F39" s="5">
        <v>0</v>
      </c>
      <c r="G39" s="42">
        <f t="shared" si="7"/>
        <v>0</v>
      </c>
    </row>
    <row r="40" spans="1:7" x14ac:dyDescent="0.2">
      <c r="A40" s="49"/>
      <c r="B40" s="5"/>
      <c r="C40" s="5"/>
      <c r="D40" s="5"/>
      <c r="E40" s="5"/>
      <c r="F40" s="5"/>
      <c r="G40" s="42"/>
    </row>
    <row r="41" spans="1:7" x14ac:dyDescent="0.2">
      <c r="A41" s="49" t="s">
        <v>13</v>
      </c>
      <c r="B41" s="5">
        <v>0</v>
      </c>
      <c r="C41" s="5">
        <v>0</v>
      </c>
      <c r="D41" s="5">
        <f t="shared" si="6"/>
        <v>0</v>
      </c>
      <c r="E41" s="5">
        <v>0</v>
      </c>
      <c r="F41" s="5">
        <v>0</v>
      </c>
      <c r="G41" s="42">
        <f t="shared" si="7"/>
        <v>0</v>
      </c>
    </row>
    <row r="42" spans="1:7" x14ac:dyDescent="0.2">
      <c r="A42" s="49"/>
      <c r="B42" s="5"/>
      <c r="C42" s="5"/>
      <c r="D42" s="5"/>
      <c r="E42" s="5"/>
      <c r="F42" s="5"/>
      <c r="G42" s="42"/>
    </row>
    <row r="43" spans="1:7" x14ac:dyDescent="0.2">
      <c r="A43" s="49" t="s">
        <v>25</v>
      </c>
      <c r="B43" s="5">
        <v>0</v>
      </c>
      <c r="C43" s="5">
        <v>0</v>
      </c>
      <c r="D43" s="5">
        <f t="shared" si="6"/>
        <v>0</v>
      </c>
      <c r="E43" s="5">
        <v>0</v>
      </c>
      <c r="F43" s="5">
        <v>0</v>
      </c>
      <c r="G43" s="42">
        <f t="shared" si="7"/>
        <v>0</v>
      </c>
    </row>
    <row r="44" spans="1:7" x14ac:dyDescent="0.2">
      <c r="A44" s="49"/>
      <c r="B44" s="5"/>
      <c r="C44" s="5"/>
      <c r="D44" s="5"/>
      <c r="E44" s="5"/>
      <c r="F44" s="5"/>
      <c r="G44" s="42"/>
    </row>
    <row r="45" spans="1:7" ht="22.5" x14ac:dyDescent="0.2">
      <c r="A45" s="49" t="s">
        <v>26</v>
      </c>
      <c r="B45" s="5">
        <v>0</v>
      </c>
      <c r="C45" s="5">
        <v>0</v>
      </c>
      <c r="D45" s="5">
        <f t="shared" si="6"/>
        <v>0</v>
      </c>
      <c r="E45" s="5">
        <v>0</v>
      </c>
      <c r="F45" s="5">
        <v>0</v>
      </c>
      <c r="G45" s="42">
        <f t="shared" si="7"/>
        <v>0</v>
      </c>
    </row>
    <row r="46" spans="1:7" x14ac:dyDescent="0.2">
      <c r="A46" s="49"/>
      <c r="B46" s="5"/>
      <c r="C46" s="5"/>
      <c r="D46" s="5"/>
      <c r="E46" s="5"/>
      <c r="F46" s="5"/>
      <c r="G46" s="42"/>
    </row>
    <row r="47" spans="1:7" x14ac:dyDescent="0.2">
      <c r="A47" s="49" t="s">
        <v>128</v>
      </c>
      <c r="B47" s="5">
        <v>0</v>
      </c>
      <c r="C47" s="5">
        <v>0</v>
      </c>
      <c r="D47" s="5">
        <f t="shared" si="6"/>
        <v>0</v>
      </c>
      <c r="E47" s="5">
        <v>0</v>
      </c>
      <c r="F47" s="5">
        <v>0</v>
      </c>
      <c r="G47" s="42">
        <f t="shared" si="7"/>
        <v>0</v>
      </c>
    </row>
    <row r="48" spans="1:7" x14ac:dyDescent="0.2">
      <c r="A48" s="49"/>
      <c r="B48" s="5"/>
      <c r="C48" s="5"/>
      <c r="D48" s="5"/>
      <c r="E48" s="5"/>
      <c r="F48" s="5"/>
      <c r="G48" s="42"/>
    </row>
    <row r="49" spans="1:7" x14ac:dyDescent="0.2">
      <c r="A49" s="49" t="s">
        <v>14</v>
      </c>
      <c r="B49" s="5">
        <v>0</v>
      </c>
      <c r="C49" s="5">
        <v>0</v>
      </c>
      <c r="D49" s="5">
        <f t="shared" si="6"/>
        <v>0</v>
      </c>
      <c r="E49" s="5">
        <v>0</v>
      </c>
      <c r="F49" s="5">
        <v>0</v>
      </c>
      <c r="G49" s="42">
        <f t="shared" si="7"/>
        <v>0</v>
      </c>
    </row>
    <row r="50" spans="1:7" x14ac:dyDescent="0.2">
      <c r="A50" s="49"/>
      <c r="B50" s="5"/>
      <c r="C50" s="5"/>
      <c r="D50" s="5"/>
      <c r="E50" s="5"/>
      <c r="F50" s="5"/>
      <c r="G50" s="42"/>
    </row>
    <row r="51" spans="1:7" ht="13.5" thickBot="1" x14ac:dyDescent="0.25">
      <c r="A51" s="43" t="s">
        <v>50</v>
      </c>
      <c r="B51" s="54">
        <f t="shared" ref="B51:G51" si="8">SUM(B37:B49)</f>
        <v>241613872.27000001</v>
      </c>
      <c r="C51" s="54">
        <f t="shared" si="8"/>
        <v>51401038.590000004</v>
      </c>
      <c r="D51" s="54">
        <f t="shared" si="8"/>
        <v>293014910.86000001</v>
      </c>
      <c r="E51" s="54">
        <f t="shared" si="8"/>
        <v>179007222.33000001</v>
      </c>
      <c r="F51" s="54">
        <f t="shared" si="8"/>
        <v>179006915.31999999</v>
      </c>
      <c r="G51" s="55">
        <f t="shared" si="8"/>
        <v>114007688.53</v>
      </c>
    </row>
    <row r="52" spans="1:7" ht="12" thickTop="1" x14ac:dyDescent="0.2"/>
    <row r="53" spans="1:7" x14ac:dyDescent="0.2">
      <c r="A53" s="1" t="s">
        <v>120</v>
      </c>
    </row>
  </sheetData>
  <sheetProtection formatCells="0" formatColumns="0" formatRows="0" insertRows="0" deleteRows="0" autoFilter="0"/>
  <mergeCells count="6">
    <mergeCell ref="G3:G4"/>
    <mergeCell ref="A1:G1"/>
    <mergeCell ref="A18:G18"/>
    <mergeCell ref="G33:G34"/>
    <mergeCell ref="G20:G21"/>
    <mergeCell ref="A32:G3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80" t="s">
        <v>141</v>
      </c>
      <c r="B1" s="65"/>
      <c r="C1" s="65"/>
      <c r="D1" s="65"/>
      <c r="E1" s="65"/>
      <c r="F1" s="65"/>
      <c r="G1" s="66"/>
    </row>
    <row r="2" spans="1:7" x14ac:dyDescent="0.2">
      <c r="A2" s="26"/>
      <c r="B2" s="23"/>
      <c r="C2" s="24"/>
      <c r="D2" s="21" t="s">
        <v>57</v>
      </c>
      <c r="E2" s="24"/>
      <c r="F2" s="25"/>
      <c r="G2" s="67" t="s">
        <v>56</v>
      </c>
    </row>
    <row r="3" spans="1:7" ht="24.95" customHeight="1" x14ac:dyDescent="0.2">
      <c r="A3" s="22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68"/>
    </row>
    <row r="4" spans="1:7" x14ac:dyDescent="0.2">
      <c r="A4" s="27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7" x14ac:dyDescent="0.2">
      <c r="A5" s="28"/>
      <c r="B5" s="29"/>
      <c r="C5" s="29"/>
      <c r="D5" s="29"/>
      <c r="E5" s="29"/>
      <c r="F5" s="29"/>
      <c r="G5" s="29"/>
    </row>
    <row r="6" spans="1:7" x14ac:dyDescent="0.2">
      <c r="A6" s="7" t="s">
        <v>15</v>
      </c>
      <c r="B6" s="12">
        <f t="shared" ref="B6:G6" si="0">SUM(B7:B14)</f>
        <v>1785231.16</v>
      </c>
      <c r="C6" s="12">
        <f t="shared" si="0"/>
        <v>51180.06</v>
      </c>
      <c r="D6" s="12">
        <f t="shared" si="0"/>
        <v>1836411.22</v>
      </c>
      <c r="E6" s="12">
        <f t="shared" si="0"/>
        <v>1171122.25</v>
      </c>
      <c r="F6" s="12">
        <f t="shared" si="0"/>
        <v>1171122.25</v>
      </c>
      <c r="G6" s="12">
        <f t="shared" si="0"/>
        <v>665288.97</v>
      </c>
    </row>
    <row r="7" spans="1:7" x14ac:dyDescent="0.2">
      <c r="A7" s="20" t="s">
        <v>40</v>
      </c>
      <c r="B7" s="5">
        <v>0</v>
      </c>
      <c r="C7" s="5">
        <v>0</v>
      </c>
      <c r="D7" s="5">
        <f>B7+C7</f>
        <v>0</v>
      </c>
      <c r="E7" s="5">
        <v>0</v>
      </c>
      <c r="F7" s="5">
        <v>0</v>
      </c>
      <c r="G7" s="5">
        <f>D7-E7</f>
        <v>0</v>
      </c>
    </row>
    <row r="8" spans="1:7" x14ac:dyDescent="0.2">
      <c r="A8" s="20" t="s">
        <v>16</v>
      </c>
      <c r="B8" s="5">
        <v>0</v>
      </c>
      <c r="C8" s="5">
        <v>0</v>
      </c>
      <c r="D8" s="5">
        <f t="shared" ref="D8:D14" si="1">B8+C8</f>
        <v>0</v>
      </c>
      <c r="E8" s="5">
        <v>0</v>
      </c>
      <c r="F8" s="5">
        <v>0</v>
      </c>
      <c r="G8" s="5">
        <f t="shared" ref="G8:G14" si="2">D8-E8</f>
        <v>0</v>
      </c>
    </row>
    <row r="9" spans="1:7" x14ac:dyDescent="0.2">
      <c r="A9" s="20" t="s">
        <v>122</v>
      </c>
      <c r="B9" s="5">
        <v>1785231.16</v>
      </c>
      <c r="C9" s="5">
        <v>51180.06</v>
      </c>
      <c r="D9" s="5">
        <f t="shared" si="1"/>
        <v>1836411.22</v>
      </c>
      <c r="E9" s="5">
        <v>1171122.25</v>
      </c>
      <c r="F9" s="5">
        <v>1171122.25</v>
      </c>
      <c r="G9" s="5">
        <f t="shared" si="2"/>
        <v>665288.97</v>
      </c>
    </row>
    <row r="10" spans="1:7" x14ac:dyDescent="0.2">
      <c r="A10" s="20" t="s">
        <v>3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5">
        <f t="shared" si="2"/>
        <v>0</v>
      </c>
    </row>
    <row r="11" spans="1:7" x14ac:dyDescent="0.2">
      <c r="A11" s="20" t="s">
        <v>22</v>
      </c>
      <c r="B11" s="5">
        <v>0</v>
      </c>
      <c r="C11" s="5">
        <v>0</v>
      </c>
      <c r="D11" s="5">
        <f t="shared" si="1"/>
        <v>0</v>
      </c>
      <c r="E11" s="5">
        <v>0</v>
      </c>
      <c r="F11" s="5">
        <v>0</v>
      </c>
      <c r="G11" s="5">
        <f t="shared" si="2"/>
        <v>0</v>
      </c>
    </row>
    <row r="12" spans="1:7" x14ac:dyDescent="0.2">
      <c r="A12" s="20" t="s">
        <v>17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20" t="s">
        <v>41</v>
      </c>
      <c r="B13" s="5">
        <v>0</v>
      </c>
      <c r="C13" s="5">
        <v>0</v>
      </c>
      <c r="D13" s="5">
        <f t="shared" si="1"/>
        <v>0</v>
      </c>
      <c r="E13" s="5">
        <v>0</v>
      </c>
      <c r="F13" s="5">
        <v>0</v>
      </c>
      <c r="G13" s="5">
        <f t="shared" si="2"/>
        <v>0</v>
      </c>
    </row>
    <row r="14" spans="1:7" x14ac:dyDescent="0.2">
      <c r="A14" s="20" t="s">
        <v>18</v>
      </c>
      <c r="B14" s="5">
        <v>0</v>
      </c>
      <c r="C14" s="5">
        <v>0</v>
      </c>
      <c r="D14" s="5">
        <f t="shared" si="1"/>
        <v>0</v>
      </c>
      <c r="E14" s="5">
        <v>0</v>
      </c>
      <c r="F14" s="5">
        <v>0</v>
      </c>
      <c r="G14" s="5">
        <f t="shared" si="2"/>
        <v>0</v>
      </c>
    </row>
    <row r="15" spans="1:7" x14ac:dyDescent="0.2">
      <c r="A15" s="20"/>
      <c r="B15" s="5"/>
      <c r="C15" s="5"/>
      <c r="D15" s="5"/>
      <c r="E15" s="5"/>
      <c r="F15" s="5"/>
      <c r="G15" s="5"/>
    </row>
    <row r="16" spans="1:7" x14ac:dyDescent="0.2">
      <c r="A16" s="7" t="s">
        <v>19</v>
      </c>
      <c r="B16" s="12">
        <f t="shared" ref="B16:G16" si="3">SUM(B17:B23)</f>
        <v>239828641.11000001</v>
      </c>
      <c r="C16" s="12">
        <f t="shared" si="3"/>
        <v>51349858.530000001</v>
      </c>
      <c r="D16" s="12">
        <f t="shared" si="3"/>
        <v>291178499.63999999</v>
      </c>
      <c r="E16" s="12">
        <f t="shared" si="3"/>
        <v>177836100.08000001</v>
      </c>
      <c r="F16" s="12">
        <f t="shared" si="3"/>
        <v>177835793.06999999</v>
      </c>
      <c r="G16" s="12">
        <f t="shared" si="3"/>
        <v>113342399.55999997</v>
      </c>
    </row>
    <row r="17" spans="1:7" x14ac:dyDescent="0.2">
      <c r="A17" s="20" t="s">
        <v>42</v>
      </c>
      <c r="B17" s="5">
        <v>0</v>
      </c>
      <c r="C17" s="5">
        <v>0</v>
      </c>
      <c r="D17" s="5">
        <f>B17+C17</f>
        <v>0</v>
      </c>
      <c r="E17" s="5">
        <v>0</v>
      </c>
      <c r="F17" s="5">
        <v>0</v>
      </c>
      <c r="G17" s="5">
        <f t="shared" ref="G17:G23" si="4">D17-E17</f>
        <v>0</v>
      </c>
    </row>
    <row r="18" spans="1:7" x14ac:dyDescent="0.2">
      <c r="A18" s="20" t="s">
        <v>27</v>
      </c>
      <c r="B18" s="5">
        <v>0</v>
      </c>
      <c r="C18" s="5">
        <v>0</v>
      </c>
      <c r="D18" s="5">
        <f t="shared" ref="D18:D23" si="5">B18+C18</f>
        <v>0</v>
      </c>
      <c r="E18" s="5">
        <v>0</v>
      </c>
      <c r="F18" s="5">
        <v>0</v>
      </c>
      <c r="G18" s="5">
        <f t="shared" si="4"/>
        <v>0</v>
      </c>
    </row>
    <row r="19" spans="1:7" x14ac:dyDescent="0.2">
      <c r="A19" s="20" t="s">
        <v>20</v>
      </c>
      <c r="B19" s="5">
        <v>0</v>
      </c>
      <c r="C19" s="5">
        <v>0</v>
      </c>
      <c r="D19" s="5">
        <f t="shared" si="5"/>
        <v>0</v>
      </c>
      <c r="E19" s="5">
        <v>0</v>
      </c>
      <c r="F19" s="5">
        <v>0</v>
      </c>
      <c r="G19" s="5">
        <f t="shared" si="4"/>
        <v>0</v>
      </c>
    </row>
    <row r="20" spans="1:7" x14ac:dyDescent="0.2">
      <c r="A20" s="20" t="s">
        <v>43</v>
      </c>
      <c r="B20" s="5">
        <v>0</v>
      </c>
      <c r="C20" s="5">
        <v>0</v>
      </c>
      <c r="D20" s="5">
        <f t="shared" si="5"/>
        <v>0</v>
      </c>
      <c r="E20" s="5">
        <v>0</v>
      </c>
      <c r="F20" s="5">
        <v>0</v>
      </c>
      <c r="G20" s="5">
        <f t="shared" si="4"/>
        <v>0</v>
      </c>
    </row>
    <row r="21" spans="1:7" x14ac:dyDescent="0.2">
      <c r="A21" s="20" t="s">
        <v>44</v>
      </c>
      <c r="B21" s="5">
        <v>239828641.11000001</v>
      </c>
      <c r="C21" s="5">
        <v>51349858.530000001</v>
      </c>
      <c r="D21" s="5">
        <f t="shared" si="5"/>
        <v>291178499.63999999</v>
      </c>
      <c r="E21" s="5">
        <v>177836100.08000001</v>
      </c>
      <c r="F21" s="5">
        <v>177835793.06999999</v>
      </c>
      <c r="G21" s="5">
        <f t="shared" si="4"/>
        <v>113342399.55999997</v>
      </c>
    </row>
    <row r="22" spans="1:7" x14ac:dyDescent="0.2">
      <c r="A22" s="20" t="s">
        <v>45</v>
      </c>
      <c r="B22" s="5">
        <v>0</v>
      </c>
      <c r="C22" s="5">
        <v>0</v>
      </c>
      <c r="D22" s="5">
        <f t="shared" si="5"/>
        <v>0</v>
      </c>
      <c r="E22" s="5">
        <v>0</v>
      </c>
      <c r="F22" s="5">
        <v>0</v>
      </c>
      <c r="G22" s="5">
        <f t="shared" si="4"/>
        <v>0</v>
      </c>
    </row>
    <row r="23" spans="1:7" x14ac:dyDescent="0.2">
      <c r="A23" s="20" t="s">
        <v>4</v>
      </c>
      <c r="B23" s="5">
        <v>0</v>
      </c>
      <c r="C23" s="5">
        <v>0</v>
      </c>
      <c r="D23" s="5">
        <f t="shared" si="5"/>
        <v>0</v>
      </c>
      <c r="E23" s="5">
        <v>0</v>
      </c>
      <c r="F23" s="5">
        <v>0</v>
      </c>
      <c r="G23" s="5">
        <f t="shared" si="4"/>
        <v>0</v>
      </c>
    </row>
    <row r="24" spans="1:7" x14ac:dyDescent="0.2">
      <c r="A24" s="20"/>
      <c r="B24" s="5"/>
      <c r="C24" s="5"/>
      <c r="D24" s="5"/>
      <c r="E24" s="5"/>
      <c r="F24" s="5"/>
      <c r="G24" s="5"/>
    </row>
    <row r="25" spans="1:7" x14ac:dyDescent="0.2">
      <c r="A25" s="7" t="s">
        <v>46</v>
      </c>
      <c r="B25" s="12">
        <f t="shared" ref="B25:G25" si="6">SUM(B26:B34)</f>
        <v>0</v>
      </c>
      <c r="C25" s="12">
        <f t="shared" si="6"/>
        <v>0</v>
      </c>
      <c r="D25" s="12">
        <f t="shared" si="6"/>
        <v>0</v>
      </c>
      <c r="E25" s="12">
        <f t="shared" si="6"/>
        <v>0</v>
      </c>
      <c r="F25" s="12">
        <f t="shared" si="6"/>
        <v>0</v>
      </c>
      <c r="G25" s="12">
        <f t="shared" si="6"/>
        <v>0</v>
      </c>
    </row>
    <row r="26" spans="1:7" x14ac:dyDescent="0.2">
      <c r="A26" s="20" t="s">
        <v>28</v>
      </c>
      <c r="B26" s="5">
        <v>0</v>
      </c>
      <c r="C26" s="5">
        <v>0</v>
      </c>
      <c r="D26" s="5">
        <f>B26+C26</f>
        <v>0</v>
      </c>
      <c r="E26" s="5">
        <v>0</v>
      </c>
      <c r="F26" s="5">
        <v>0</v>
      </c>
      <c r="G26" s="5">
        <f t="shared" ref="G26:G34" si="7">D26-E26</f>
        <v>0</v>
      </c>
    </row>
    <row r="27" spans="1:7" x14ac:dyDescent="0.2">
      <c r="A27" s="20" t="s">
        <v>23</v>
      </c>
      <c r="B27" s="5">
        <v>0</v>
      </c>
      <c r="C27" s="5">
        <v>0</v>
      </c>
      <c r="D27" s="5">
        <f t="shared" ref="D27:D34" si="8">B27+C27</f>
        <v>0</v>
      </c>
      <c r="E27" s="5">
        <v>0</v>
      </c>
      <c r="F27" s="5">
        <v>0</v>
      </c>
      <c r="G27" s="5">
        <f t="shared" si="7"/>
        <v>0</v>
      </c>
    </row>
    <row r="28" spans="1:7" x14ac:dyDescent="0.2">
      <c r="A28" s="20" t="s">
        <v>29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20" t="s">
        <v>47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20" t="s">
        <v>21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20" t="s">
        <v>5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20" t="s">
        <v>6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5">
        <f t="shared" si="7"/>
        <v>0</v>
      </c>
    </row>
    <row r="33" spans="1:7" x14ac:dyDescent="0.2">
      <c r="A33" s="20" t="s">
        <v>48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20" t="s">
        <v>30</v>
      </c>
      <c r="B34" s="5">
        <v>0</v>
      </c>
      <c r="C34" s="5">
        <v>0</v>
      </c>
      <c r="D34" s="5">
        <f t="shared" si="8"/>
        <v>0</v>
      </c>
      <c r="E34" s="5">
        <v>0</v>
      </c>
      <c r="F34" s="5">
        <v>0</v>
      </c>
      <c r="G34" s="5">
        <f t="shared" si="7"/>
        <v>0</v>
      </c>
    </row>
    <row r="35" spans="1:7" x14ac:dyDescent="0.2">
      <c r="A35" s="20"/>
      <c r="B35" s="5"/>
      <c r="C35" s="5"/>
      <c r="D35" s="5"/>
      <c r="E35" s="5"/>
      <c r="F35" s="5"/>
      <c r="G35" s="5"/>
    </row>
    <row r="36" spans="1:7" x14ac:dyDescent="0.2">
      <c r="A36" s="7" t="s">
        <v>31</v>
      </c>
      <c r="B36" s="12">
        <f t="shared" ref="B36:G36" si="9">SUM(B37:B40)</f>
        <v>0</v>
      </c>
      <c r="C36" s="12">
        <f t="shared" si="9"/>
        <v>0</v>
      </c>
      <c r="D36" s="12">
        <f t="shared" si="9"/>
        <v>0</v>
      </c>
      <c r="E36" s="12">
        <f t="shared" si="9"/>
        <v>0</v>
      </c>
      <c r="F36" s="12">
        <f t="shared" si="9"/>
        <v>0</v>
      </c>
      <c r="G36" s="12">
        <f t="shared" si="9"/>
        <v>0</v>
      </c>
    </row>
    <row r="37" spans="1:7" x14ac:dyDescent="0.2">
      <c r="A37" s="20" t="s">
        <v>49</v>
      </c>
      <c r="B37" s="5">
        <v>0</v>
      </c>
      <c r="C37" s="5">
        <v>0</v>
      </c>
      <c r="D37" s="5">
        <f>B37+C37</f>
        <v>0</v>
      </c>
      <c r="E37" s="5">
        <v>0</v>
      </c>
      <c r="F37" s="5">
        <v>0</v>
      </c>
      <c r="G37" s="5">
        <f t="shared" ref="G37:G40" si="10">D37-E37</f>
        <v>0</v>
      </c>
    </row>
    <row r="38" spans="1:7" ht="11.25" customHeight="1" x14ac:dyDescent="0.2">
      <c r="A38" s="20" t="s">
        <v>24</v>
      </c>
      <c r="B38" s="5">
        <v>0</v>
      </c>
      <c r="C38" s="5">
        <v>0</v>
      </c>
      <c r="D38" s="5">
        <f t="shared" ref="D38:D40" si="11">B38+C38</f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20" t="s">
        <v>32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20" t="s">
        <v>7</v>
      </c>
      <c r="B40" s="5">
        <v>0</v>
      </c>
      <c r="C40" s="5">
        <v>0</v>
      </c>
      <c r="D40" s="5">
        <f t="shared" si="11"/>
        <v>0</v>
      </c>
      <c r="E40" s="5">
        <v>0</v>
      </c>
      <c r="F40" s="5">
        <v>0</v>
      </c>
      <c r="G40" s="5">
        <f t="shared" si="10"/>
        <v>0</v>
      </c>
    </row>
    <row r="41" spans="1:7" x14ac:dyDescent="0.2">
      <c r="A41" s="20"/>
      <c r="B41" s="5"/>
      <c r="C41" s="5"/>
      <c r="D41" s="5"/>
      <c r="E41" s="5"/>
      <c r="F41" s="5"/>
      <c r="G41" s="5"/>
    </row>
    <row r="42" spans="1:7" x14ac:dyDescent="0.2">
      <c r="A42" s="10" t="s">
        <v>50</v>
      </c>
      <c r="B42" s="15">
        <f t="shared" ref="B42:G42" si="12">SUM(B36+B25+B16+B6)</f>
        <v>241613872.27000001</v>
      </c>
      <c r="C42" s="15">
        <f t="shared" si="12"/>
        <v>51401038.590000004</v>
      </c>
      <c r="D42" s="15">
        <f t="shared" si="12"/>
        <v>293014910.86000001</v>
      </c>
      <c r="E42" s="15">
        <f t="shared" si="12"/>
        <v>179007222.33000001</v>
      </c>
      <c r="F42" s="15">
        <f t="shared" si="12"/>
        <v>179006915.31999999</v>
      </c>
      <c r="G42" s="15">
        <f t="shared" si="12"/>
        <v>114007688.52999997</v>
      </c>
    </row>
    <row r="44" spans="1:7" x14ac:dyDescent="0.2">
      <c r="A44" s="1" t="s">
        <v>120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2024-10-21T22:12:32Z</cp:lastPrinted>
  <dcterms:created xsi:type="dcterms:W3CDTF">2014-02-10T03:37:14Z</dcterms:created>
  <dcterms:modified xsi:type="dcterms:W3CDTF">2024-10-23T19:11:39Z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