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2" i="6"/>
  <c r="H11" i="6"/>
  <c r="H9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E5" i="6"/>
  <c r="D77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<sst xmlns="http://schemas.openxmlformats.org/spreadsheetml/2006/main" count="203" uniqueCount="142">
  <si>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</si>
  <si>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</si>
  <si>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</si>
  <si>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</si>
  <si>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</si>
  <si>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</si>
  <si>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</si>
  <si>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</si>
  <si>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</si>
  <si>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</si>
  <si>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</si>
  <si>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</si>
  <si>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</si>
  <si>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</si>
  <si>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</si>
  <si>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</si>
  <si>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</si>
  <si>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</si>
  <si>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</si>
  <si>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</si>
  <si>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</si>
  <si>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</si>
  <si>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</si>
  <si>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</si>
  <si>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</si>
  <si>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</si>
  <si>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</si>
  <si>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</si>
  <si>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</si>
  <si>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</si>
  <si>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</si>
  <si>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</si>
  <si>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</si>
  <si>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</si>
  <si>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</si>
  <si>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</si>
  <si>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</si>
  <si>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</si>
  <si>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</si>
  <si>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</si>
  <si>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</si>
  <si>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</si>
  <si>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</si>
  <si>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</si>
  <si>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</si>
  <si>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</si>
  <si>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</si>
  <si>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</si>
  <si>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</si>
  <si>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</si>
  <si>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</si>
  <si>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</si>
  <si>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</si>
  <si>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</si>
  <si>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</si>
  <si>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</si>
  <si>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</si>
  <si>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</si>
  <si>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</si>
  <si>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</si>
  <si>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</si>
  <si>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</si>
  <si>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</si>
  <si>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</si>
  <si>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</si>
  <si>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</si>
  <si>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</si>
  <si>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</si>
  <si>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</si>
  <si>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</si>
  <si>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</si>
  <si>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</si>
  <si>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</si>
  <si>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</si>
  <si>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</si>
  <si>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</si>
  <si>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</si>
  <si>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</si>
  <si>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</si>
  <si>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</si>
  <si>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</si>
  <si>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</si>
  <si>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</si>
  <si>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</si>
  <si>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</si>
  <si>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</si>
  <si>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</si>
  <si>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</si>
  <si>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</si>
  <si>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</si>
  <si>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</si>
  <si>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</si>
  <si>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</si>
  <si>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</si>
  <si>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</si>
  <si>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</si>
  <si>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</si>
  <si>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</si>
  <si>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</si>
  <si>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</si>
  <si>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</si>
  <si>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</si>
  <si>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</si>
  <si>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</si>
  <si>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</si>
  <si>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</si>
  <si>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</si>
  <si>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</si>
  <si>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</si>
  <si>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</si>
  <si>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</si>
  <si>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</si>
  <si>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</si>
  <si>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</si>
  <si>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</si>
  <si>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</si>
  <si>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</si>
  <si>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</si>
  <si>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</si>
  <si>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</si>
  <si>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</si>
  <si>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</si>
  <si>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</si>
  <si>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</si>
  <si>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</si>
  <si>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</si>
  <si>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</si>
  <si>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</si>
  <si>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</si>
  <si>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</si>
  <si>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</si>
  <si>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Septiembre de 2021</t>
  </si>
  <si>
    <t>UNIVERSIDAD TECNOLOGICA DE LEON
Estado Analítico del Ejercicio del Presupuesto de Egresos
Clasificación Económica (por Tipo de Gasto)
Del 1 de Enero al 30 de Septiembre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</si>
  <si>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</si>
  <si>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</si>
  <si>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</si>
  <si>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</si>
  <si>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</si>
  <si>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</si>
  <si>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Septiembre de 2021</t>
  </si>
  <si>
    <t>UNIVERSIDAD TECNOLOGICA DE LEON
Estado Analítico del Ejercicio del Presupuesto de Egresos
Clasificación Administrativa (Sector Paraestatal)
Del 1 de Enero al 30 de Septiembre de 2021</t>
  </si>
  <si>
    <t>UNIVERSIDAD TECNOLOGICA DE LEON
Estado Analítico del Ejercicio del Presupuesto de Egresos
Clasificación Funcional (Finalidad y Función)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</si>
</sst>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87</xdr:row>
      <xdr:rowOff>0</xdr:rowOff>
    </xdr:from>
    <xdr:to>
      <xdr:col>1</xdr:col>
      <xdr:colOff>3388783</xdr:colOff>
      <xdr:row>92</xdr:row>
      <xdr:rowOff>99484</xdr:rowOff>
    </xdr:to>
    <xdr:sp macro="" textlink="">
      <xdr:nvSpPr>
        <xdr:cNvPr id="2" name="CuadroTexto 1"/>
        <xdr:cNvSpPr txBox="1"/>
      </xdr:nvSpPr>
      <xdr:spPr>
        <a:xfrm>
          <a:off x="638175" y="130873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114300</xdr:colOff>
      <xdr:row>87</xdr:row>
      <xdr:rowOff>0</xdr:rowOff>
    </xdr:from>
    <xdr:to>
      <xdr:col>6</xdr:col>
      <xdr:colOff>1026584</xdr:colOff>
      <xdr:row>91</xdr:row>
      <xdr:rowOff>138704</xdr:rowOff>
    </xdr:to>
    <xdr:sp macro="" textlink="">
      <xdr:nvSpPr>
        <xdr:cNvPr id="3" name="CuadroTexto 2"/>
        <xdr:cNvSpPr txBox="1"/>
      </xdr:nvSpPr>
      <xdr:spPr>
        <a:xfrm>
          <a:off x="7019925" y="12515850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2722033</xdr:colOff>
      <xdr:row>26</xdr:row>
      <xdr:rowOff>99484</xdr:rowOff>
    </xdr:to>
    <xdr:sp macro="" textlink="">
      <xdr:nvSpPr>
        <xdr:cNvPr id="2" name="CuadroTexto 1"/>
        <xdr:cNvSpPr txBox="1"/>
      </xdr:nvSpPr>
      <xdr:spPr>
        <a:xfrm>
          <a:off x="19050" y="3657600"/>
          <a:ext cx="27220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38100</xdr:colOff>
      <xdr:row>21</xdr:row>
      <xdr:rowOff>0</xdr:rowOff>
    </xdr:from>
    <xdr:to>
      <xdr:col>6</xdr:col>
      <xdr:colOff>950384</xdr:colOff>
      <xdr:row>25</xdr:row>
      <xdr:rowOff>138704</xdr:rowOff>
    </xdr:to>
    <xdr:sp macro="" textlink="">
      <xdr:nvSpPr>
        <xdr:cNvPr id="3" name="CuadroTexto 2"/>
        <xdr:cNvSpPr txBox="1"/>
      </xdr:nvSpPr>
      <xdr:spPr>
        <a:xfrm>
          <a:off x="5924550" y="3657600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46</xdr:row>
      <xdr:rowOff>0</xdr:rowOff>
    </xdr:from>
    <xdr:to>
      <xdr:col>1</xdr:col>
      <xdr:colOff>4550833</xdr:colOff>
      <xdr:row>51</xdr:row>
      <xdr:rowOff>99484</xdr:rowOff>
    </xdr:to>
    <xdr:sp macro="" textlink="">
      <xdr:nvSpPr>
        <xdr:cNvPr id="2" name="CuadroTexto 1"/>
        <xdr:cNvSpPr txBox="1"/>
      </xdr:nvSpPr>
      <xdr:spPr>
        <a:xfrm>
          <a:off x="1790700" y="83153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171450</xdr:colOff>
      <xdr:row>46</xdr:row>
      <xdr:rowOff>0</xdr:rowOff>
    </xdr:from>
    <xdr:to>
      <xdr:col>7</xdr:col>
      <xdr:colOff>35984</xdr:colOff>
      <xdr:row>50</xdr:row>
      <xdr:rowOff>138704</xdr:rowOff>
    </xdr:to>
    <xdr:sp macro="" textlink="">
      <xdr:nvSpPr>
        <xdr:cNvPr id="3" name="CuadroTexto 2"/>
        <xdr:cNvSpPr txBox="1"/>
      </xdr:nvSpPr>
      <xdr:spPr>
        <a:xfrm>
          <a:off x="7991475" y="8315325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46</xdr:row>
      <xdr:rowOff>0</xdr:rowOff>
    </xdr:from>
    <xdr:to>
      <xdr:col>1</xdr:col>
      <xdr:colOff>3645958</xdr:colOff>
      <xdr:row>51</xdr:row>
      <xdr:rowOff>99484</xdr:rowOff>
    </xdr:to>
    <xdr:sp macro="" textlink="">
      <xdr:nvSpPr>
        <xdr:cNvPr id="2" name="CuadroTexto 1"/>
        <xdr:cNvSpPr txBox="1"/>
      </xdr:nvSpPr>
      <xdr:spPr>
        <a:xfrm>
          <a:off x="885825" y="722947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104775</xdr:colOff>
      <xdr:row>46</xdr:row>
      <xdr:rowOff>0</xdr:rowOff>
    </xdr:from>
    <xdr:to>
      <xdr:col>6</xdr:col>
      <xdr:colOff>1017059</xdr:colOff>
      <xdr:row>50</xdr:row>
      <xdr:rowOff>138704</xdr:rowOff>
    </xdr:to>
    <xdr:sp macro="" textlink="">
      <xdr:nvSpPr>
        <xdr:cNvPr id="3" name="CuadroTexto 2"/>
        <xdr:cNvSpPr txBox="1"/>
      </xdr:nvSpPr>
      <xdr:spPr>
        <a:xfrm>
          <a:off x="7839075" y="7229475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opLeftCell="A51" workbookViewId="0">
      <selection activeCell="F86" sqref="F86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12713516.549999999</v>
      </c>
      <c r="E5" s="34">
        <f>C5+D5</f>
        <v>181458121.46000004</v>
      </c>
      <c r="F5" s="34">
        <f>SUM(F6:F12)</f>
        <v>114789055.55</v>
      </c>
      <c r="G5" s="34">
        <f>SUM(G6:G12)</f>
        <v>114789055.55</v>
      </c>
      <c r="H5" s="34">
        <f>E5-F5</f>
        <v>66669065.910000041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-282135</v>
      </c>
      <c r="E6" s="12">
        <f t="shared" ref="E6:E69" si="0">C6+D6</f>
        <v>33181725.239999998</v>
      </c>
      <c r="F6" s="12">
        <v>24780675.109999999</v>
      </c>
      <c r="G6" s="12">
        <v>24780675.109999999</v>
      </c>
      <c r="H6" s="12">
        <f t="shared" ref="H6:H69" si="1">E6-F6</f>
        <v>8401050.129999999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4651587.5999999996</v>
      </c>
      <c r="E7" s="12">
        <f t="shared" si="0"/>
        <v>61111105.940000005</v>
      </c>
      <c r="F7" s="12">
        <v>43351640.390000001</v>
      </c>
      <c r="G7" s="12">
        <v>43351640.390000001</v>
      </c>
      <c r="H7" s="12">
        <f t="shared" si="1"/>
        <v>17759465.550000004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-53236.5</v>
      </c>
      <c r="E8" s="12">
        <f t="shared" si="0"/>
        <v>16265357.439999999</v>
      </c>
      <c r="F8" s="12">
        <v>4503298.4400000004</v>
      </c>
      <c r="G8" s="12">
        <v>4503298.4400000004</v>
      </c>
      <c r="H8" s="12">
        <f t="shared" si="1"/>
        <v>11762059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6498387.0099999998</v>
      </c>
      <c r="E9" s="12">
        <f t="shared" si="0"/>
        <v>35964354.039999999</v>
      </c>
      <c r="F9" s="12">
        <v>18031895.77</v>
      </c>
      <c r="G9" s="12">
        <v>18031895.77</v>
      </c>
      <c r="H9" s="12">
        <f t="shared" si="1"/>
        <v>17932458.27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1898913.44</v>
      </c>
      <c r="E10" s="12">
        <f t="shared" si="0"/>
        <v>34935578.799999997</v>
      </c>
      <c r="F10" s="12">
        <v>24121545.84</v>
      </c>
      <c r="G10" s="12">
        <v>24121545.84</v>
      </c>
      <c r="H10" s="12">
        <f t="shared" si="1"/>
        <v>10814032.959999997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6681899.4500000002</v>
      </c>
      <c r="E13" s="35">
        <f t="shared" si="0"/>
        <v>11700102.73</v>
      </c>
      <c r="F13" s="35">
        <f>SUM(F14:F22)</f>
        <v>3571073.22</v>
      </c>
      <c r="G13" s="35">
        <f>SUM(G14:G22)</f>
        <v>3571073.22</v>
      </c>
      <c r="H13" s="35">
        <f t="shared" si="1"/>
        <v>8129029.5099999998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4470328.6100000003</v>
      </c>
      <c r="E14" s="12">
        <f t="shared" si="0"/>
        <v>6384538.4199999999</v>
      </c>
      <c r="F14" s="12">
        <v>2833564.6</v>
      </c>
      <c r="G14" s="12">
        <v>2833564.6</v>
      </c>
      <c r="H14" s="12">
        <f t="shared" si="1"/>
        <v>3550973.82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7170.94</v>
      </c>
      <c r="E15" s="12">
        <f t="shared" si="0"/>
        <v>127216.94</v>
      </c>
      <c r="F15" s="12">
        <v>17758.62</v>
      </c>
      <c r="G15" s="12">
        <v>17758.62</v>
      </c>
      <c r="H15" s="12">
        <f t="shared" si="1"/>
        <v>109458.32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958493.86</v>
      </c>
      <c r="E17" s="12">
        <f t="shared" si="0"/>
        <v>1251343.78</v>
      </c>
      <c r="F17" s="12">
        <v>266580.28999999998</v>
      </c>
      <c r="G17" s="12">
        <v>266580.28999999998</v>
      </c>
      <c r="H17" s="12">
        <f t="shared" si="1"/>
        <v>984763.49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569116.51</v>
      </c>
      <c r="E18" s="12">
        <f t="shared" si="0"/>
        <v>1060066.51</v>
      </c>
      <c r="F18" s="12">
        <v>182426.3</v>
      </c>
      <c r="G18" s="12">
        <v>182426.3</v>
      </c>
      <c r="H18" s="12">
        <f t="shared" si="1"/>
        <v>877640.21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114000.47</v>
      </c>
      <c r="E19" s="12">
        <f t="shared" si="0"/>
        <v>766329.4</v>
      </c>
      <c r="F19" s="12">
        <v>220518.21</v>
      </c>
      <c r="G19" s="12">
        <v>220518.21</v>
      </c>
      <c r="H19" s="12">
        <f t="shared" si="1"/>
        <v>545811.19000000006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188049.51</v>
      </c>
      <c r="E20" s="12">
        <f t="shared" si="0"/>
        <v>712799.51</v>
      </c>
      <c r="F20" s="12">
        <v>700</v>
      </c>
      <c r="G20" s="12">
        <v>700</v>
      </c>
      <c r="H20" s="12">
        <f t="shared" si="1"/>
        <v>712099.51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431015.74</v>
      </c>
      <c r="E22" s="12">
        <f t="shared" si="0"/>
        <v>991882.36</v>
      </c>
      <c r="F22" s="12">
        <v>49525.2</v>
      </c>
      <c r="G22" s="12">
        <v>49525.2</v>
      </c>
      <c r="H22" s="12">
        <f t="shared" si="1"/>
        <v>942357.16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20589582.859999999</v>
      </c>
      <c r="E23" s="35">
        <f t="shared" si="0"/>
        <v>62788283.859999999</v>
      </c>
      <c r="F23" s="35">
        <f>SUM(F24:F32)</f>
        <v>23348065.210000001</v>
      </c>
      <c r="G23" s="35">
        <f>SUM(G24:G32)</f>
        <v>23345840.090000004</v>
      </c>
      <c r="H23" s="35">
        <f t="shared" si="1"/>
        <v>39440218.649999999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26325.43</v>
      </c>
      <c r="E24" s="12">
        <f t="shared" si="0"/>
        <v>7403602.1499999994</v>
      </c>
      <c r="F24" s="12">
        <v>3295327.85</v>
      </c>
      <c r="G24" s="12">
        <v>3295327.85</v>
      </c>
      <c r="H24" s="12">
        <f t="shared" si="1"/>
        <v>4108274.2999999993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2906095.97</v>
      </c>
      <c r="E25" s="12">
        <f t="shared" si="0"/>
        <v>6273936.9700000007</v>
      </c>
      <c r="F25" s="12">
        <v>1290867.04</v>
      </c>
      <c r="G25" s="12">
        <v>1290867.04</v>
      </c>
      <c r="H25" s="12">
        <f t="shared" si="1"/>
        <v>4983069.9300000006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6126473.2599999998</v>
      </c>
      <c r="E26" s="12">
        <f t="shared" si="0"/>
        <v>18874153.100000001</v>
      </c>
      <c r="F26" s="12">
        <v>7855293.1399999997</v>
      </c>
      <c r="G26" s="12">
        <v>7855293.1399999997</v>
      </c>
      <c r="H26" s="12">
        <f t="shared" si="1"/>
        <v>11018859.960000001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1959189.33</v>
      </c>
      <c r="E27" s="12">
        <f t="shared" si="0"/>
        <v>2141189.33</v>
      </c>
      <c r="F27" s="12">
        <v>182534.77</v>
      </c>
      <c r="G27" s="12">
        <v>182534.77</v>
      </c>
      <c r="H27" s="12">
        <f t="shared" si="1"/>
        <v>1958654.56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2596067.27</v>
      </c>
      <c r="E28" s="12">
        <f t="shared" si="0"/>
        <v>11097597.75</v>
      </c>
      <c r="F28" s="12">
        <v>5713231.0499999998</v>
      </c>
      <c r="G28" s="12">
        <v>5713231.0499999998</v>
      </c>
      <c r="H28" s="12">
        <f t="shared" si="1"/>
        <v>5384366.7000000002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20000</v>
      </c>
      <c r="G29" s="12">
        <v>20000</v>
      </c>
      <c r="H29" s="12">
        <f t="shared" si="1"/>
        <v>94783.56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645232.87</v>
      </c>
      <c r="E30" s="12">
        <f t="shared" si="0"/>
        <v>1643462.87</v>
      </c>
      <c r="F30" s="12">
        <v>14738.31</v>
      </c>
      <c r="G30" s="12">
        <v>12513.19</v>
      </c>
      <c r="H30" s="12">
        <f t="shared" si="1"/>
        <v>1628724.56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-52129.25</v>
      </c>
      <c r="E31" s="12">
        <f t="shared" si="0"/>
        <v>5978369.7400000002</v>
      </c>
      <c r="F31" s="12">
        <v>142755.26999999999</v>
      </c>
      <c r="G31" s="12">
        <v>142755.26999999999</v>
      </c>
      <c r="H31" s="12">
        <f t="shared" si="1"/>
        <v>5835614.4700000007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6355497.04</v>
      </c>
      <c r="E32" s="12">
        <f t="shared" si="0"/>
        <v>9261188.3900000006</v>
      </c>
      <c r="F32" s="12">
        <v>4833317.78</v>
      </c>
      <c r="G32" s="12">
        <v>4833317.78</v>
      </c>
      <c r="H32" s="12">
        <f t="shared" si="1"/>
        <v>4427870.6100000003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622078.03</v>
      </c>
      <c r="E33" s="35">
        <f t="shared" si="0"/>
        <v>4662533.03</v>
      </c>
      <c r="F33" s="35">
        <f>SUM(F34:F42)</f>
        <v>1364281</v>
      </c>
      <c r="G33" s="35">
        <f>SUM(G34:G42)</f>
        <v>1364281</v>
      </c>
      <c r="H33" s="35">
        <f t="shared" si="1"/>
        <v>3298252.0300000003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622078.03</v>
      </c>
      <c r="E37" s="12">
        <f t="shared" si="0"/>
        <v>4662533.03</v>
      </c>
      <c r="F37" s="12">
        <v>1364281</v>
      </c>
      <c r="G37" s="12">
        <v>1364281</v>
      </c>
      <c r="H37" s="12">
        <f t="shared" si="1"/>
        <v>3298252.0300000003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4899991.08</v>
      </c>
      <c r="E43" s="35">
        <f t="shared" si="0"/>
        <v>11762137.510000002</v>
      </c>
      <c r="F43" s="35">
        <f>SUM(F44:F52)</f>
        <v>59941.840000000004</v>
      </c>
      <c r="G43" s="35">
        <f>SUM(G44:G52)</f>
        <v>58311.840000000004</v>
      </c>
      <c r="H43" s="35">
        <f t="shared" si="1"/>
        <v>11702195.670000002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4411770.08</v>
      </c>
      <c r="E44" s="12">
        <f t="shared" si="0"/>
        <v>10610644.280000001</v>
      </c>
      <c r="F44" s="12">
        <v>57993.04</v>
      </c>
      <c r="G44" s="12">
        <v>56363.040000000001</v>
      </c>
      <c r="H44" s="12">
        <f t="shared" si="1"/>
        <v>10552651.240000002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373867</v>
      </c>
      <c r="E45" s="12">
        <f t="shared" si="0"/>
        <v>628367</v>
      </c>
      <c r="F45" s="12">
        <v>1948.8</v>
      </c>
      <c r="G45" s="12">
        <v>1948.8</v>
      </c>
      <c r="H45" s="12">
        <f t="shared" si="1"/>
        <v>626418.19999999995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0</v>
      </c>
      <c r="G46" s="12">
        <v>0</v>
      </c>
      <c r="H46" s="12">
        <f t="shared" si="1"/>
        <v>296349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46005</v>
      </c>
      <c r="E49" s="12">
        <f t="shared" si="0"/>
        <v>196261.98</v>
      </c>
      <c r="F49" s="12">
        <v>0</v>
      </c>
      <c r="G49" s="12">
        <v>0</v>
      </c>
      <c r="H49" s="12">
        <f t="shared" si="1"/>
        <v>196261.98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0</v>
      </c>
      <c r="G53" s="35">
        <f>SUM(G54:G56)</f>
        <v>0</v>
      </c>
      <c r="H53" s="35">
        <f t="shared" si="1"/>
        <v>318721.8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0</v>
      </c>
      <c r="G54" s="12">
        <v>0</v>
      </c>
      <c r="H54" s="12">
        <f t="shared" si="1"/>
        <v>313211.93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45825789.769999996</v>
      </c>
      <c r="E77" s="37">
        <f t="shared" si="4"/>
        <v>272689900.39000005</v>
      </c>
      <c r="F77" s="37">
        <f t="shared" si="4"/>
        <v>143132416.81999999</v>
      </c>
      <c r="G77" s="37">
        <f t="shared" si="4"/>
        <v>143128561.70000002</v>
      </c>
      <c r="H77" s="37">
        <f t="shared" si="4"/>
        <v>129557483.57000005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1.1811023622047245" right="1.1811023622047245" top="2.9133858267716537" bottom="0.74803149606299213" header="0.31496062992125984" footer="0.31496062992125984"/>
  <pageSetup paperSize="141" scale="2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D24" sqref="D24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40607076.890000001</v>
      </c>
      <c r="E5" s="38">
        <f>C5+D5</f>
        <v>260609041.07999998</v>
      </c>
      <c r="F5" s="38">
        <v>143072474.97999999</v>
      </c>
      <c r="G5" s="38">
        <v>143070249.86000001</v>
      </c>
      <c r="H5" s="38">
        <f>E5-F5</f>
        <v>117536566.09999999</v>
      </c>
    </row>
    <row r="6" spans="1:8" x14ac:dyDescent="0.2">
      <c r="A6" s="5"/>
      <c r="B6" s="13" t="s">
        <v>1</v>
      </c>
      <c r="C6" s="38">
        <v>6862146.4299999997</v>
      </c>
      <c r="D6" s="38">
        <v>5218712.88</v>
      </c>
      <c r="E6" s="38">
        <f>C6+D6</f>
        <v>12080859.309999999</v>
      </c>
      <c r="F6" s="38">
        <v>59941.84</v>
      </c>
      <c r="G6" s="38">
        <v>58311.839999999997</v>
      </c>
      <c r="H6" s="38">
        <f>E6-F6</f>
        <v>12020917.469999999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45825789.770000003</v>
      </c>
      <c r="E10" s="37">
        <f t="shared" si="0"/>
        <v>272689900.38999999</v>
      </c>
      <c r="F10" s="37">
        <f t="shared" si="0"/>
        <v>143132416.81999999</v>
      </c>
      <c r="G10" s="37">
        <f t="shared" si="0"/>
        <v>143128561.70000002</v>
      </c>
      <c r="H10" s="37">
        <f t="shared" si="0"/>
        <v>129557483.56999999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2.3622047244094491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11" workbookViewId="0">
      <selection activeCell="D47" sqref="D4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10192226.42</v>
      </c>
      <c r="E6" s="12">
        <f>C6+D6</f>
        <v>30367088.439999998</v>
      </c>
      <c r="F6" s="12">
        <v>12268758.01</v>
      </c>
      <c r="G6" s="12">
        <v>12268758.01</v>
      </c>
      <c r="H6" s="12">
        <f>E6-F6</f>
        <v>18098330.43</v>
      </c>
    </row>
    <row r="7" spans="1:8" x14ac:dyDescent="0.2">
      <c r="A7" s="4"/>
      <c r="B7" s="15" t="s">
        <v>134</v>
      </c>
      <c r="C7" s="12">
        <v>131147043.84999999</v>
      </c>
      <c r="D7" s="12">
        <v>23860421.949999999</v>
      </c>
      <c r="E7" s="12">
        <f t="shared" ref="E7:E12" si="0">C7+D7</f>
        <v>155007465.79999998</v>
      </c>
      <c r="F7" s="12">
        <v>89182047.879999995</v>
      </c>
      <c r="G7" s="12">
        <v>89180417.879999995</v>
      </c>
      <c r="H7" s="12">
        <f t="shared" ref="H7:H12" si="1">E7-F7</f>
        <v>65825417.919999987</v>
      </c>
    </row>
    <row r="8" spans="1:8" x14ac:dyDescent="0.2">
      <c r="A8" s="4"/>
      <c r="B8" s="15" t="s">
        <v>135</v>
      </c>
      <c r="C8" s="12">
        <v>12549994.609999999</v>
      </c>
      <c r="D8" s="12">
        <v>92420.7</v>
      </c>
      <c r="E8" s="12">
        <f t="shared" si="0"/>
        <v>12642415.309999999</v>
      </c>
      <c r="F8" s="12">
        <v>4562046.09</v>
      </c>
      <c r="G8" s="12">
        <v>4562046.09</v>
      </c>
      <c r="H8" s="12">
        <f t="shared" si="1"/>
        <v>8080369.2199999988</v>
      </c>
    </row>
    <row r="9" spans="1:8" x14ac:dyDescent="0.2">
      <c r="A9" s="4"/>
      <c r="B9" s="15" t="s">
        <v>136</v>
      </c>
      <c r="C9" s="12">
        <v>47141261.969999999</v>
      </c>
      <c r="D9" s="12">
        <v>11142075.18</v>
      </c>
      <c r="E9" s="12">
        <f t="shared" si="0"/>
        <v>58283337.149999999</v>
      </c>
      <c r="F9" s="12">
        <v>27228164.989999998</v>
      </c>
      <c r="G9" s="12">
        <v>27225939.870000001</v>
      </c>
      <c r="H9" s="12">
        <f t="shared" si="1"/>
        <v>31055172.16</v>
      </c>
    </row>
    <row r="10" spans="1:8" x14ac:dyDescent="0.2">
      <c r="A10" s="4"/>
      <c r="B10" s="15" t="s">
        <v>137</v>
      </c>
      <c r="C10" s="12">
        <v>14326923.689999999</v>
      </c>
      <c r="D10" s="12">
        <v>544042.18999999994</v>
      </c>
      <c r="E10" s="12">
        <f t="shared" si="0"/>
        <v>14870965.879999999</v>
      </c>
      <c r="F10" s="12">
        <v>8840910.1400000006</v>
      </c>
      <c r="G10" s="12">
        <v>8840910.1400000006</v>
      </c>
      <c r="H10" s="12">
        <f t="shared" si="1"/>
        <v>6030055.7399999984</v>
      </c>
    </row>
    <row r="11" spans="1:8" x14ac:dyDescent="0.2">
      <c r="A11" s="4"/>
      <c r="B11" s="15" t="s">
        <v>138</v>
      </c>
      <c r="C11" s="12">
        <v>1524024.48</v>
      </c>
      <c r="D11" s="12">
        <v>-5396.67</v>
      </c>
      <c r="E11" s="12">
        <f t="shared" si="0"/>
        <v>1518627.81</v>
      </c>
      <c r="F11" s="12">
        <v>1050489.71</v>
      </c>
      <c r="G11" s="12">
        <v>1050489.71</v>
      </c>
      <c r="H11" s="12">
        <f t="shared" si="1"/>
        <v>468138.10000000009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45825789.769999996</v>
      </c>
      <c r="E14" s="40">
        <f t="shared" si="2"/>
        <v>272689900.38999999</v>
      </c>
      <c r="F14" s="40">
        <f t="shared" si="2"/>
        <v>143132416.82000002</v>
      </c>
      <c r="G14" s="40">
        <f t="shared" si="2"/>
        <v>143128561.70000002</v>
      </c>
      <c r="H14" s="40">
        <f t="shared" si="2"/>
        <v>129557483.56999998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45825789.770000003</v>
      </c>
      <c r="E32" s="12">
        <f t="shared" ref="E32:E38" si="6">C32+D32</f>
        <v>272689900.38999999</v>
      </c>
      <c r="F32" s="12">
        <v>143132416.81999999</v>
      </c>
      <c r="G32" s="12">
        <v>143128561.69999999</v>
      </c>
      <c r="H32" s="12">
        <f t="shared" ref="H32:H38" si="7">E32-F32</f>
        <v>129557483.56999999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45825789.770000003</v>
      </c>
      <c r="E39" s="40">
        <f t="shared" si="8"/>
        <v>272689900.38999999</v>
      </c>
      <c r="F39" s="40">
        <f t="shared" si="8"/>
        <v>143132416.81999999</v>
      </c>
      <c r="G39" s="40">
        <f t="shared" si="8"/>
        <v>143128561.69999999</v>
      </c>
      <c r="H39" s="40">
        <f t="shared" si="8"/>
        <v>129557483.56999999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2.5196850393700787" bottom="0.74803149606299213" header="0.31496062992125984" footer="0.31496062992125984"/>
  <pageSetup paperSize="141" scale="3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topLeftCell="A11" workbookViewId="0">
      <selection activeCell="E46" sqref="E46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-5396.67</v>
      </c>
      <c r="E5" s="35">
        <f t="shared" si="0"/>
        <v>1518627.81</v>
      </c>
      <c r="F5" s="35">
        <f t="shared" si="0"/>
        <v>1050489.71</v>
      </c>
      <c r="G5" s="35">
        <f t="shared" si="0"/>
        <v>1050489.71</v>
      </c>
      <c r="H5" s="35">
        <f t="shared" si="0"/>
        <v>468138.10000000009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-5396.67</v>
      </c>
      <c r="E8" s="12">
        <f t="shared" si="1"/>
        <v>1518627.81</v>
      </c>
      <c r="F8" s="12">
        <v>1050489.71</v>
      </c>
      <c r="G8" s="12">
        <v>1050489.71</v>
      </c>
      <c r="H8" s="12">
        <f t="shared" si="2"/>
        <v>468138.10000000009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45831186.439999998</v>
      </c>
      <c r="E14" s="35">
        <f t="shared" si="3"/>
        <v>271171272.57999998</v>
      </c>
      <c r="F14" s="35">
        <f t="shared" si="3"/>
        <v>142081927.11000001</v>
      </c>
      <c r="G14" s="35">
        <f t="shared" si="3"/>
        <v>142078071.99000001</v>
      </c>
      <c r="H14" s="35">
        <f t="shared" si="3"/>
        <v>129089345.46999997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45831186.439999998</v>
      </c>
      <c r="E19" s="12">
        <f t="shared" si="5"/>
        <v>271171272.57999998</v>
      </c>
      <c r="F19" s="12">
        <v>142081927.11000001</v>
      </c>
      <c r="G19" s="12">
        <v>142078071.99000001</v>
      </c>
      <c r="H19" s="12">
        <f t="shared" si="4"/>
        <v>129089345.46999997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45825789.769999996</v>
      </c>
      <c r="E37" s="40">
        <f t="shared" si="12"/>
        <v>272689900.38999999</v>
      </c>
      <c r="F37" s="40">
        <f t="shared" si="12"/>
        <v>143132416.82000002</v>
      </c>
      <c r="G37" s="40">
        <f t="shared" si="12"/>
        <v>143128561.70000002</v>
      </c>
      <c r="H37" s="40">
        <f t="shared" si="12"/>
        <v>129557483.56999996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3.5433070866141736" bottom="0.74803149606299213" header="0.31496062992125984" footer="0.31496062992125984"/>
  <pageSetup paperSize="141" scale="3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2021-10-19T19:12:39Z</cp:lastPrinted>
  <dcterms:created xsi:type="dcterms:W3CDTF">2014-02-10T03:37:14Z</dcterms:created>
  <dcterms:modified xsi:type="dcterms:W3CDTF">2021-10-19T19:15:44Z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