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G98" i="2"/>
  <c r="G97" i="2" s="1"/>
  <c r="E98" i="2"/>
  <c r="E97" i="2" s="1"/>
  <c r="E95" i="2" s="1"/>
  <c r="D98" i="2"/>
  <c r="D97" i="2" s="1"/>
  <c r="H97" i="2"/>
  <c r="H95" i="2" s="1"/>
  <c r="I96" i="2"/>
  <c r="F96" i="2"/>
  <c r="I94" i="2"/>
  <c r="F94" i="2"/>
  <c r="I93" i="2"/>
  <c r="F93" i="2"/>
  <c r="I92" i="2"/>
  <c r="F92" i="2"/>
  <c r="I91" i="2"/>
  <c r="F91" i="2"/>
  <c r="H90" i="2"/>
  <c r="I90" i="2" s="1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I78" i="2" s="1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G59" i="2" s="1"/>
  <c r="E60" i="2"/>
  <c r="D60" i="2"/>
  <c r="D59" i="2" s="1"/>
  <c r="H59" i="2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E43" i="2" s="1"/>
  <c r="D44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D22" i="2"/>
  <c r="H21" i="2"/>
  <c r="D21" i="2"/>
  <c r="I20" i="2"/>
  <c r="F20" i="2"/>
  <c r="I19" i="2"/>
  <c r="F19" i="2"/>
  <c r="H18" i="2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G13" i="2"/>
  <c r="G12" i="2" s="1"/>
  <c r="G11" i="2" s="1"/>
  <c r="E13" i="2"/>
  <c r="D13" i="2"/>
  <c r="F13" i="2" s="1"/>
  <c r="I22" i="2" l="1"/>
  <c r="H57" i="2"/>
  <c r="F22" i="2"/>
  <c r="I26" i="2"/>
  <c r="I33" i="2"/>
  <c r="I54" i="2"/>
  <c r="F65" i="2"/>
  <c r="F78" i="2"/>
  <c r="F90" i="2"/>
  <c r="I18" i="2"/>
  <c r="E12" i="2"/>
  <c r="I15" i="2"/>
  <c r="F26" i="2"/>
  <c r="F33" i="2"/>
  <c r="F44" i="2"/>
  <c r="F54" i="2"/>
  <c r="I71" i="2"/>
  <c r="I82" i="2"/>
  <c r="F109" i="2"/>
  <c r="I39" i="2"/>
  <c r="I50" i="2"/>
  <c r="F71" i="2"/>
  <c r="F82" i="2"/>
  <c r="H77" i="2"/>
  <c r="I109" i="2"/>
  <c r="F97" i="2"/>
  <c r="I98" i="2"/>
  <c r="F98" i="2"/>
  <c r="E59" i="2"/>
  <c r="E57" i="2" s="1"/>
  <c r="F60" i="2"/>
  <c r="I60" i="2"/>
  <c r="F50" i="2"/>
  <c r="D57" i="2"/>
  <c r="E21" i="2"/>
  <c r="D43" i="2"/>
  <c r="F43" i="2" s="1"/>
  <c r="I44" i="2"/>
  <c r="I59" i="2"/>
  <c r="G57" i="2"/>
  <c r="G10" i="2" s="1"/>
  <c r="I97" i="2"/>
  <c r="G95" i="2"/>
  <c r="G77" i="2" s="1"/>
  <c r="I21" i="2"/>
  <c r="E77" i="2"/>
  <c r="H12" i="2"/>
  <c r="H11" i="2" s="1"/>
  <c r="F39" i="2"/>
  <c r="I65" i="2"/>
  <c r="I103" i="2"/>
  <c r="I113" i="2"/>
  <c r="D95" i="2"/>
  <c r="I95" i="2" s="1"/>
  <c r="I13" i="2"/>
  <c r="D12" i="2"/>
  <c r="E11" i="2" l="1"/>
  <c r="E10" i="2" s="1"/>
  <c r="E9" i="2" s="1"/>
  <c r="F21" i="2"/>
  <c r="G9" i="2"/>
  <c r="F57" i="2"/>
  <c r="F59" i="2"/>
  <c r="I57" i="2"/>
  <c r="G119" i="2"/>
  <c r="I43" i="2"/>
  <c r="F12" i="2"/>
  <c r="D11" i="2"/>
  <c r="I11" i="2" s="1"/>
  <c r="I12" i="2"/>
  <c r="D77" i="2"/>
  <c r="F95" i="2"/>
  <c r="H10" i="2"/>
  <c r="E119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<sst xmlns="http://schemas.openxmlformats.org/spreadsheetml/2006/main" count="233" uniqueCount="212">
  <si>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</si>
  <si>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</si>
  <si>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</si>
  <si>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</si>
  <si>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</si>
  <si>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</si>
  <si>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</si>
  <si>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</si>
  <si>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</si>
  <si>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</si>
  <si>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</si>
  <si>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</si>
  <si>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</si>
  <si>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</si>
  <si>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</si>
  <si>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</si>
  <si>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</si>
  <si>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</si>
  <si>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</si>
  <si>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</si>
  <si>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</si>
  <si>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</si>
  <si>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</si>
  <si>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</si>
  <si>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</si>
  <si>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</si>
  <si>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</si>
  <si>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</si>
  <si>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</si>
  <si>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</si>
  <si>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</si>
  <si>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</si>
  <si>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</si>
  <si>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</si>
  <si>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</si>
  <si>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</si>
  <si>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</si>
  <si>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</si>
  <si>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</si>
  <si>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</si>
  <si>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</si>
  <si>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</si>
  <si>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</si>
  <si>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</si>
  <si>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</si>
  <si>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</si>
  <si>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</si>
  <si>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</si>
  <si>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</si>
  <si>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</si>
  <si>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</si>
  <si>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</si>
  <si>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</si>
  <si>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</si>
  <si>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</si>
  <si>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</si>
  <si>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</si>
  <si>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</si>
  <si>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</si>
  <si>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</si>
  <si>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</si>
  <si>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</si>
  <si>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</si>
  <si>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</si>
  <si>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</si>
  <si>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</si>
  <si>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</si>
  <si>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</si>
  <si>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</si>
  <si>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</si>
  <si>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</si>
  <si>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</si>
  <si>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</si>
  <si>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</si>
  <si>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</si>
  <si>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</si>
  <si>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</si>
  <si>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</si>
  <si>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</si>
  <si>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</si>
  <si>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</si>
  <si>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</si>
  <si>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</si>
  <si>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</si>
  <si>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</si>
  <si>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</si>
  <si>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</si>
  <si>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</si>
  <si>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</si>
  <si>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</si>
  <si>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</si>
  <si>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</si>
  <si>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</si>
  <si>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</si>
  <si>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</si>
  <si>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</si>
  <si>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</si>
  <si>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</si>
  <si>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</si>
  <si>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</si>
  <si>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</si>
  <si>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</si>
  <si>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</si>
  <si>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</si>
  <si>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</si>
  <si>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</si>
  <si>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</si>
  <si>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</si>
  <si>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</si>
  <si>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</si>
  <si>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</si>
  <si>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</si>
  <si>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</si>
  <si>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</si>
  <si>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</si>
  <si>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</si>
  <si>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</si>
  <si>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</si>
  <si>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</si>
  <si>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</si>
  <si>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</si>
  <si>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</si>
  <si>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</si>
  <si>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</si>
  <si>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</si>
  <si>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</si>
  <si>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</si>
  <si>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</si>
  <si>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</si>
  <si>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</si>
  <si>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</si>
  <si>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</si>
  <si>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</si>
  <si>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</si>
  <si>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</si>
  <si>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</si>
  <si>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</si>
  <si>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</si>
  <si>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</si>
  <si>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</si>
  <si>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</si>
  <si>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</si>
  <si>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</si>
  <si>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</si>
  <si>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</si>
  <si>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</si>
  <si>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</si>
  <si>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</si>
  <si>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</si>
  <si>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</si>
  <si>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</si>
  <si>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</si>
  <si>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</si>
  <si>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</si>
  <si>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</si>
  <si>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</si>
  <si>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</si>
  <si>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</si>
  <si>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</si>
  <si>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</si>
  <si>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</si>
  <si>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</si>
  <si>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</si>
  <si>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</si>
  <si>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</si>
  <si>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</si>
  <si>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</si>
  <si>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</si>
  <si>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</si>
  <si>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</si>
  <si>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</si>
  <si>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</si>
  <si>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</si>
  <si>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</si>
  <si>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</si>
  <si>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</si>
  <si>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</si>
  <si>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</si>
  <si>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</si>
  <si>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</si>
  <si>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</si>
  <si>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</si>
  <si>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</si>
  <si>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</si>
  <si>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</si>
  <si>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</si>
  <si>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</si>
  <si>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</si>
  <si>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</si>
  <si>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</si>
  <si>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</si>
  <si>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</si>
  <si>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</si>
  <si>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</si>
  <si>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</si>
  <si>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</si>
  <si>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</si>
  <si>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</si>
  <si>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</si>
  <si>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</si>
  <si>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</si>
  <si>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</si>
  <si>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</si>
  <si>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</si>
  <si>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</si>
  <si>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</si>
  <si>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2016</t>
  </si>
  <si>
    <t>UNIVERSIDAD TECNOLOGICA DE LEON</t>
  </si>
  <si>
    <t xml:space="preserve">Rector </t>
  </si>
  <si>
    <t xml:space="preserve">Secretario de Administracion y Finanzas </t>
  </si>
  <si>
    <t xml:space="preserve">Daniel Rocha Gutiérrez </t>
  </si>
  <si>
    <t xml:space="preserve">Jesús María Contreras Esparza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</si>
</sst>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140"/>
  <sheetViews>
    <sheetView showGridLines="0" tabSelected="1" workbookViewId="0">
      <selection activeCell="C6" sqref="C6"/>
    </sheetView>
  </sheetViews>
  <sheetFormatPr baseColWidth="10" defaultColWidth="11.375" defaultRowHeight="12.75"/>
  <cols>
    <col min="1" max="1" width="7.375" style="36" customWidth="1"/>
    <col min="2" max="2" width="11.375" style="3"/>
    <col min="3" max="3" width="45.125" style="3" customWidth="1"/>
    <col min="4" max="9" width="14.25" style="3" customWidth="1"/>
    <col min="10" max="16384" width="11.375" style="3"/>
  </cols>
  <sheetData>
    <row r="1" spans="1:9">
      <c r="B1" s="44" t="s">
        <v>7</v>
      </c>
      <c r="C1" s="44"/>
      <c r="D1" s="44"/>
      <c r="E1" s="44"/>
      <c r="F1" s="44"/>
      <c r="G1" s="44"/>
      <c r="H1" s="44"/>
      <c r="I1" s="44"/>
    </row>
    <row r="2" spans="1:9">
      <c r="B2" s="44" t="s">
        <v>6</v>
      </c>
      <c r="C2" s="44"/>
      <c r="D2" s="44"/>
      <c r="E2" s="44"/>
      <c r="F2" s="44"/>
      <c r="G2" s="44"/>
      <c r="H2" s="44"/>
      <c r="I2" s="44"/>
    </row>
    <row r="3" spans="1:9">
      <c r="B3" s="44" t="s">
        <v>206</v>
      </c>
      <c r="C3" s="44"/>
      <c r="D3" s="44"/>
      <c r="E3" s="44"/>
      <c r="F3" s="44"/>
      <c r="G3" s="44"/>
      <c r="H3" s="44"/>
      <c r="I3" s="44"/>
    </row>
    <row r="4" spans="1:9">
      <c r="B4" s="9"/>
      <c r="C4" s="9"/>
      <c r="D4" s="9"/>
      <c r="E4" s="9"/>
      <c r="F4" s="9"/>
      <c r="G4" s="9"/>
      <c r="H4" s="9"/>
      <c r="I4" s="9"/>
    </row>
    <row r="5" spans="1:9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>
      <c r="B6" s="9"/>
      <c r="C6" s="9"/>
      <c r="D6" s="9"/>
      <c r="E6" s="9"/>
      <c r="F6" s="9"/>
      <c r="G6" s="9"/>
      <c r="H6" s="9"/>
      <c r="I6" s="9"/>
    </row>
    <row r="7" spans="1:9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>
      <c r="A9" s="37"/>
      <c r="B9" s="25">
        <v>1</v>
      </c>
      <c r="C9" s="5" t="s">
        <v>11</v>
      </c>
      <c r="D9" s="22">
        <f>+D10+D77</f>
        <v>120707460.06</v>
      </c>
      <c r="E9" s="22">
        <f t="shared" ref="E9:H9" si="0">+E10+E77</f>
        <v>26286958.370000001</v>
      </c>
      <c r="F9" s="22">
        <f>+D9+E9</f>
        <v>146994418.43000001</v>
      </c>
      <c r="G9" s="22">
        <f t="shared" si="0"/>
        <v>29609260.41</v>
      </c>
      <c r="H9" s="22">
        <f t="shared" si="0"/>
        <v>29609260.41</v>
      </c>
      <c r="I9" s="35">
        <f>+H9-D9</f>
        <v>-91098199.650000006</v>
      </c>
    </row>
    <row r="10" spans="1:9" ht="15" customHeight="1">
      <c r="A10" s="37"/>
      <c r="B10" s="25">
        <v>1.1000000000000001</v>
      </c>
      <c r="C10" s="5" t="s">
        <v>12</v>
      </c>
      <c r="D10" s="22">
        <f>+D11+D33+D38+D39+D43+D50+D54+D57+D75</f>
        <v>120603466.06</v>
      </c>
      <c r="E10" s="22">
        <f t="shared" ref="E10:H10" si="1">+E11+E33+E38+E39+E43+E50+E54+E57+E75</f>
        <v>3428940.6799999997</v>
      </c>
      <c r="F10" s="22">
        <f t="shared" ref="F10:F73" si="2">+D10+E10</f>
        <v>124032406.74000001</v>
      </c>
      <c r="G10" s="22">
        <f t="shared" si="1"/>
        <v>29540260.41</v>
      </c>
      <c r="H10" s="22">
        <f t="shared" si="1"/>
        <v>29540260.41</v>
      </c>
      <c r="I10" s="35">
        <f t="shared" ref="I10:I73" si="3">+H10-D10</f>
        <v>-91063205.650000006</v>
      </c>
    </row>
    <row r="11" spans="1:9" ht="15" customHeight="1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>
      <c r="A39" s="37"/>
      <c r="B39" s="26" t="s">
        <v>68</v>
      </c>
      <c r="C39" s="10" t="s">
        <v>69</v>
      </c>
      <c r="D39" s="23">
        <f>SUM(D40:D42)</f>
        <v>20199700</v>
      </c>
      <c r="E39" s="23">
        <f t="shared" ref="E39:H39" si="13">SUM(E40:E42)</f>
        <v>2637306.96</v>
      </c>
      <c r="F39" s="23">
        <f t="shared" si="2"/>
        <v>22837006.960000001</v>
      </c>
      <c r="G39" s="23">
        <f t="shared" si="13"/>
        <v>7764010.2599999998</v>
      </c>
      <c r="H39" s="23">
        <f t="shared" si="13"/>
        <v>7764010.2599999998</v>
      </c>
      <c r="I39" s="17">
        <f t="shared" si="3"/>
        <v>-12435689.74</v>
      </c>
    </row>
    <row r="40" spans="1:9" ht="15" customHeight="1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>
      <c r="A41" s="38">
        <v>1142</v>
      </c>
      <c r="B41" s="28" t="s">
        <v>72</v>
      </c>
      <c r="C41" s="8" t="s">
        <v>73</v>
      </c>
      <c r="D41" s="32">
        <v>20199700</v>
      </c>
      <c r="E41" s="32">
        <v>1250631.51</v>
      </c>
      <c r="F41" s="32">
        <f t="shared" si="2"/>
        <v>21450331.510000002</v>
      </c>
      <c r="G41" s="32">
        <v>6377334.8099999996</v>
      </c>
      <c r="H41" s="32">
        <v>6377334.8099999996</v>
      </c>
      <c r="I41" s="18">
        <f t="shared" si="3"/>
        <v>-13822365.190000001</v>
      </c>
    </row>
    <row r="42" spans="1:9" ht="15" customHeight="1">
      <c r="A42" s="38">
        <v>1143</v>
      </c>
      <c r="B42" s="28" t="s">
        <v>74</v>
      </c>
      <c r="C42" s="8" t="s">
        <v>75</v>
      </c>
      <c r="D42" s="32">
        <v>0</v>
      </c>
      <c r="E42" s="32">
        <v>1386675.45</v>
      </c>
      <c r="F42" s="32">
        <f t="shared" si="2"/>
        <v>1386675.45</v>
      </c>
      <c r="G42" s="32">
        <v>1386675.45</v>
      </c>
      <c r="H42" s="32">
        <v>1386675.45</v>
      </c>
      <c r="I42" s="18">
        <f t="shared" si="3"/>
        <v>1386675.45</v>
      </c>
    </row>
    <row r="43" spans="1:9" ht="15" customHeight="1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790608.72</v>
      </c>
      <c r="F43" s="23">
        <f t="shared" si="2"/>
        <v>790608.72</v>
      </c>
      <c r="G43" s="23">
        <f t="shared" si="14"/>
        <v>790608.72</v>
      </c>
      <c r="H43" s="23">
        <f t="shared" si="14"/>
        <v>790608.72</v>
      </c>
      <c r="I43" s="17">
        <f t="shared" si="3"/>
        <v>790608.72</v>
      </c>
    </row>
    <row r="44" spans="1:9" ht="15" customHeight="1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>
      <c r="A49" s="38">
        <v>1154</v>
      </c>
      <c r="B49" s="27" t="s">
        <v>88</v>
      </c>
      <c r="C49" s="6" t="s">
        <v>89</v>
      </c>
      <c r="D49" s="32">
        <v>0</v>
      </c>
      <c r="E49" s="32">
        <v>790608.72</v>
      </c>
      <c r="F49" s="24">
        <f t="shared" si="2"/>
        <v>790608.72</v>
      </c>
      <c r="G49" s="32">
        <v>790608.72</v>
      </c>
      <c r="H49" s="32">
        <v>790608.72</v>
      </c>
      <c r="I49" s="19">
        <f t="shared" si="3"/>
        <v>790608.72</v>
      </c>
    </row>
    <row r="50" spans="1:9" ht="15" customHeight="1">
      <c r="A50" s="37"/>
      <c r="B50" s="26" t="s">
        <v>90</v>
      </c>
      <c r="C50" s="10" t="s">
        <v>91</v>
      </c>
      <c r="D50" s="23">
        <f>SUM(D51:D53)</f>
        <v>7950000</v>
      </c>
      <c r="E50" s="23">
        <f t="shared" ref="E50:H50" si="16">SUM(E51:E53)</f>
        <v>1025</v>
      </c>
      <c r="F50" s="23">
        <f t="shared" si="2"/>
        <v>7951025</v>
      </c>
      <c r="G50" s="23">
        <f t="shared" si="16"/>
        <v>132280</v>
      </c>
      <c r="H50" s="23">
        <f t="shared" si="16"/>
        <v>132280</v>
      </c>
      <c r="I50" s="17">
        <f t="shared" si="3"/>
        <v>-7817720</v>
      </c>
    </row>
    <row r="51" spans="1:9" ht="15" customHeight="1">
      <c r="A51" s="38">
        <v>1161</v>
      </c>
      <c r="B51" s="28" t="s">
        <v>92</v>
      </c>
      <c r="C51" s="8" t="s">
        <v>93</v>
      </c>
      <c r="D51" s="32">
        <v>7950000</v>
      </c>
      <c r="E51" s="32">
        <v>1025</v>
      </c>
      <c r="F51" s="32">
        <f t="shared" si="2"/>
        <v>7951025</v>
      </c>
      <c r="G51" s="32">
        <v>132280</v>
      </c>
      <c r="H51" s="32">
        <v>132280</v>
      </c>
      <c r="I51" s="18">
        <f t="shared" si="3"/>
        <v>-7817720</v>
      </c>
    </row>
    <row r="52" spans="1:9" ht="15" customHeight="1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>
      <c r="A57" s="37"/>
      <c r="B57" s="26" t="s">
        <v>104</v>
      </c>
      <c r="C57" s="10" t="s">
        <v>105</v>
      </c>
      <c r="D57" s="23">
        <f>+D58+D59+D71</f>
        <v>92453766.060000002</v>
      </c>
      <c r="E57" s="23">
        <f t="shared" ref="E57:H57" si="18">+E58+E59+E71</f>
        <v>0</v>
      </c>
      <c r="F57" s="23">
        <f t="shared" si="2"/>
        <v>92453766.060000002</v>
      </c>
      <c r="G57" s="23">
        <f t="shared" si="18"/>
        <v>20853361.43</v>
      </c>
      <c r="H57" s="23">
        <f t="shared" si="18"/>
        <v>20853361.43</v>
      </c>
      <c r="I57" s="17">
        <f t="shared" si="3"/>
        <v>-71600404.629999995</v>
      </c>
    </row>
    <row r="58" spans="1:9" ht="15" customHeight="1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>
      <c r="A59" s="38"/>
      <c r="B59" s="26" t="s">
        <v>108</v>
      </c>
      <c r="C59" s="10" t="s">
        <v>109</v>
      </c>
      <c r="D59" s="23">
        <f>+D60+D65+D70</f>
        <v>92453766.060000002</v>
      </c>
      <c r="E59" s="23">
        <f t="shared" ref="E59:H59" si="19">+E60+E65+E70</f>
        <v>0</v>
      </c>
      <c r="F59" s="23">
        <f t="shared" si="2"/>
        <v>92453766.060000002</v>
      </c>
      <c r="G59" s="23">
        <f t="shared" si="19"/>
        <v>20853361.43</v>
      </c>
      <c r="H59" s="23">
        <f t="shared" si="19"/>
        <v>20853361.43</v>
      </c>
      <c r="I59" s="17">
        <f t="shared" si="3"/>
        <v>-71600404.629999995</v>
      </c>
    </row>
    <row r="60" spans="1:9" ht="15" customHeight="1">
      <c r="A60" s="38"/>
      <c r="B60" s="29" t="s">
        <v>110</v>
      </c>
      <c r="C60" s="16" t="s">
        <v>111</v>
      </c>
      <c r="D60" s="24">
        <f>SUM(D61:D64)</f>
        <v>0</v>
      </c>
      <c r="E60" s="24">
        <f t="shared" ref="E60:H60" si="20">SUM(E61:E64)</f>
        <v>0</v>
      </c>
      <c r="F60" s="24">
        <f t="shared" si="2"/>
        <v>0</v>
      </c>
      <c r="G60" s="24">
        <f t="shared" si="20"/>
        <v>0</v>
      </c>
      <c r="H60" s="24">
        <f t="shared" si="20"/>
        <v>0</v>
      </c>
      <c r="I60" s="19">
        <f t="shared" si="3"/>
        <v>0</v>
      </c>
    </row>
    <row r="61" spans="1:9" ht="15" customHeight="1">
      <c r="A61" s="38">
        <v>118211</v>
      </c>
      <c r="B61" s="30" t="s">
        <v>112</v>
      </c>
      <c r="C61" s="11" t="s">
        <v>113</v>
      </c>
      <c r="D61" s="32">
        <v>0</v>
      </c>
      <c r="E61" s="32">
        <v>0</v>
      </c>
      <c r="F61" s="32">
        <f t="shared" si="2"/>
        <v>0</v>
      </c>
      <c r="G61" s="32">
        <v>0</v>
      </c>
      <c r="H61" s="32">
        <v>0</v>
      </c>
      <c r="I61" s="18">
        <f t="shared" si="3"/>
        <v>0</v>
      </c>
    </row>
    <row r="62" spans="1:9" ht="15" customHeight="1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>
      <c r="A65" s="38"/>
      <c r="B65" s="29" t="s">
        <v>120</v>
      </c>
      <c r="C65" s="16" t="s">
        <v>121</v>
      </c>
      <c r="D65" s="24">
        <f>SUM(D66:D69)</f>
        <v>92453766.060000002</v>
      </c>
      <c r="E65" s="24">
        <f t="shared" ref="E65:H65" si="21">SUM(E66:E69)</f>
        <v>0</v>
      </c>
      <c r="F65" s="24">
        <f t="shared" si="2"/>
        <v>92453766.060000002</v>
      </c>
      <c r="G65" s="24">
        <f t="shared" si="21"/>
        <v>20853361.43</v>
      </c>
      <c r="H65" s="24">
        <f t="shared" si="21"/>
        <v>20853361.43</v>
      </c>
      <c r="I65" s="19">
        <f t="shared" si="3"/>
        <v>-71600404.629999995</v>
      </c>
    </row>
    <row r="66" spans="1:9" ht="15" customHeight="1">
      <c r="A66" s="38">
        <v>118221</v>
      </c>
      <c r="B66" s="30" t="s">
        <v>122</v>
      </c>
      <c r="C66" s="11" t="s">
        <v>113</v>
      </c>
      <c r="D66" s="32">
        <v>92453766.060000002</v>
      </c>
      <c r="E66" s="32">
        <v>0</v>
      </c>
      <c r="F66" s="32">
        <f t="shared" si="2"/>
        <v>92453766.060000002</v>
      </c>
      <c r="G66" s="32">
        <v>20853361.43</v>
      </c>
      <c r="H66" s="32">
        <v>20853361.43</v>
      </c>
      <c r="I66" s="18">
        <f t="shared" si="3"/>
        <v>-71600404.629999995</v>
      </c>
    </row>
    <row r="67" spans="1:9" ht="15" customHeight="1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>
      <c r="A77" s="37"/>
      <c r="B77" s="25">
        <v>1.1000000000000001</v>
      </c>
      <c r="C77" s="5" t="s">
        <v>138</v>
      </c>
      <c r="D77" s="22">
        <f>+D78+D82+D90+D95+D113</f>
        <v>103994</v>
      </c>
      <c r="E77" s="22">
        <f t="shared" ref="E77:H77" si="25">+E78+E82+E90+E95+E113</f>
        <v>22858017.690000001</v>
      </c>
      <c r="F77" s="22">
        <f t="shared" si="23"/>
        <v>22962011.690000001</v>
      </c>
      <c r="G77" s="22">
        <f t="shared" si="25"/>
        <v>69000</v>
      </c>
      <c r="H77" s="22">
        <f t="shared" si="25"/>
        <v>69000</v>
      </c>
      <c r="I77" s="35">
        <f t="shared" si="24"/>
        <v>-34994</v>
      </c>
    </row>
    <row r="78" spans="1:9" ht="15" customHeight="1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>
      <c r="A95" s="37"/>
      <c r="B95" s="26" t="s">
        <v>173</v>
      </c>
      <c r="C95" s="10" t="s">
        <v>174</v>
      </c>
      <c r="D95" s="23">
        <f>+D96+D97+D109</f>
        <v>103994</v>
      </c>
      <c r="E95" s="23">
        <f t="shared" ref="E95:H95" si="29">+E96+E97+E109</f>
        <v>22858017.690000001</v>
      </c>
      <c r="F95" s="23">
        <f t="shared" si="23"/>
        <v>22962011.690000001</v>
      </c>
      <c r="G95" s="23">
        <f t="shared" si="29"/>
        <v>69000</v>
      </c>
      <c r="H95" s="23">
        <f t="shared" si="29"/>
        <v>69000</v>
      </c>
      <c r="I95" s="23">
        <f t="shared" si="24"/>
        <v>-34994</v>
      </c>
    </row>
    <row r="96" spans="1:9" ht="15" customHeight="1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>
      <c r="A97" s="38"/>
      <c r="B97" s="26" t="s">
        <v>176</v>
      </c>
      <c r="C97" s="10" t="s">
        <v>109</v>
      </c>
      <c r="D97" s="23">
        <f>+D98+D103+D108</f>
        <v>103994</v>
      </c>
      <c r="E97" s="23">
        <f t="shared" ref="E97:H97" si="30">+E98+E103+E108</f>
        <v>22858017.690000001</v>
      </c>
      <c r="F97" s="23">
        <f t="shared" si="23"/>
        <v>22962011.690000001</v>
      </c>
      <c r="G97" s="23">
        <f t="shared" si="30"/>
        <v>69000</v>
      </c>
      <c r="H97" s="23">
        <f t="shared" si="30"/>
        <v>69000</v>
      </c>
      <c r="I97" s="23">
        <f t="shared" si="24"/>
        <v>-34994</v>
      </c>
    </row>
    <row r="98" spans="1:9" ht="15" customHeight="1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22858017.690000001</v>
      </c>
      <c r="F98" s="24">
        <f t="shared" si="23"/>
        <v>22858017.690000001</v>
      </c>
      <c r="G98" s="24">
        <f t="shared" si="31"/>
        <v>0</v>
      </c>
      <c r="H98" s="24">
        <f t="shared" si="31"/>
        <v>0</v>
      </c>
      <c r="I98" s="19">
        <f t="shared" si="24"/>
        <v>0</v>
      </c>
    </row>
    <row r="99" spans="1:9" ht="15" customHeight="1">
      <c r="A99" s="38">
        <v>124211</v>
      </c>
      <c r="B99" s="30" t="s">
        <v>179</v>
      </c>
      <c r="C99" s="11" t="s">
        <v>113</v>
      </c>
      <c r="D99" s="32">
        <v>0</v>
      </c>
      <c r="E99" s="32">
        <v>22858017.690000001</v>
      </c>
      <c r="F99" s="32">
        <f t="shared" si="23"/>
        <v>22858017.690000001</v>
      </c>
      <c r="G99" s="32">
        <v>0</v>
      </c>
      <c r="H99" s="32">
        <v>0</v>
      </c>
      <c r="I99" s="18">
        <f t="shared" si="24"/>
        <v>0</v>
      </c>
    </row>
    <row r="100" spans="1:9" ht="15" customHeight="1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>
      <c r="A103" s="38"/>
      <c r="B103" s="29" t="s">
        <v>183</v>
      </c>
      <c r="C103" s="16" t="s">
        <v>121</v>
      </c>
      <c r="D103" s="24">
        <f>SUM(D104:D107)</f>
        <v>103994</v>
      </c>
      <c r="E103" s="24">
        <f t="shared" ref="E103:H103" si="32">SUM(E104:E107)</f>
        <v>0</v>
      </c>
      <c r="F103" s="24">
        <f t="shared" si="23"/>
        <v>103994</v>
      </c>
      <c r="G103" s="24">
        <f t="shared" si="32"/>
        <v>69000</v>
      </c>
      <c r="H103" s="24">
        <f t="shared" si="32"/>
        <v>69000</v>
      </c>
      <c r="I103" s="19">
        <f t="shared" si="24"/>
        <v>-34994</v>
      </c>
    </row>
    <row r="104" spans="1:9" ht="15" customHeight="1">
      <c r="A104" s="38">
        <v>124221</v>
      </c>
      <c r="B104" s="30" t="s">
        <v>184</v>
      </c>
      <c r="C104" s="11" t="s">
        <v>113</v>
      </c>
      <c r="D104" s="32">
        <v>103994</v>
      </c>
      <c r="E104" s="32">
        <v>0</v>
      </c>
      <c r="F104" s="32">
        <f t="shared" si="23"/>
        <v>103994</v>
      </c>
      <c r="G104" s="32">
        <v>69000</v>
      </c>
      <c r="H104" s="32">
        <v>69000</v>
      </c>
      <c r="I104" s="18">
        <f t="shared" si="24"/>
        <v>-34994</v>
      </c>
    </row>
    <row r="105" spans="1:9" ht="15" customHeight="1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>
      <c r="B119" s="4"/>
      <c r="C119" s="5" t="s">
        <v>203</v>
      </c>
      <c r="D119" s="21">
        <f>+D10+D77</f>
        <v>120707460.06</v>
      </c>
      <c r="E119" s="21">
        <f t="shared" ref="E119:H119" si="35">+E10+E77</f>
        <v>26286958.370000001</v>
      </c>
      <c r="F119" s="21">
        <f t="shared" si="23"/>
        <v>146994418.43000001</v>
      </c>
      <c r="G119" s="21">
        <f t="shared" si="35"/>
        <v>29609260.41</v>
      </c>
      <c r="H119" s="21">
        <f t="shared" si="35"/>
        <v>29609260.41</v>
      </c>
      <c r="I119" s="21">
        <f t="shared" si="24"/>
        <v>-91098199.650000006</v>
      </c>
    </row>
    <row r="120" spans="1:9">
      <c r="B120" s="7"/>
      <c r="C120" s="7"/>
      <c r="D120" s="7"/>
      <c r="E120" s="7"/>
      <c r="F120" s="7"/>
      <c r="G120" s="7"/>
      <c r="H120" s="7"/>
    </row>
    <row r="121" spans="1:9">
      <c r="B121" s="12" t="s">
        <v>204</v>
      </c>
      <c r="C121" s="13"/>
      <c r="D121" s="13"/>
      <c r="E121" s="13"/>
      <c r="F121" s="13"/>
      <c r="G121" s="13"/>
      <c r="H121" s="13"/>
    </row>
    <row r="122" spans="1:9">
      <c r="B122" s="13"/>
      <c r="C122" s="14"/>
      <c r="D122" s="14"/>
      <c r="E122" s="14"/>
      <c r="F122" s="14"/>
      <c r="G122" s="14"/>
      <c r="H122" s="14"/>
    </row>
    <row r="123" spans="1:9">
      <c r="B123" s="13"/>
      <c r="C123" s="14"/>
      <c r="D123" s="14"/>
      <c r="E123" s="14"/>
      <c r="F123" s="14"/>
      <c r="G123" s="14"/>
      <c r="H123" s="14"/>
    </row>
    <row r="124" spans="1:9">
      <c r="B124" s="13"/>
      <c r="C124" s="14"/>
      <c r="D124" s="14"/>
      <c r="E124" s="14"/>
      <c r="F124" s="14"/>
      <c r="G124" s="14"/>
      <c r="H124" s="14"/>
    </row>
    <row r="125" spans="1:9">
      <c r="B125" s="13"/>
      <c r="C125" s="14"/>
      <c r="D125" s="14"/>
      <c r="E125" s="14"/>
      <c r="F125" s="14"/>
      <c r="G125" s="14"/>
      <c r="H125" s="14"/>
    </row>
    <row r="126" spans="1:9">
      <c r="B126" s="15"/>
      <c r="C126" s="15"/>
      <c r="D126" s="2"/>
      <c r="E126" s="2"/>
      <c r="F126" s="2"/>
      <c r="G126" s="2"/>
      <c r="H126" s="2"/>
    </row>
    <row r="127" spans="1:9">
      <c r="B127" s="42" t="s">
        <v>211</v>
      </c>
      <c r="C127" s="42"/>
      <c r="D127" s="2"/>
      <c r="E127" s="43" t="s">
        <v>210</v>
      </c>
      <c r="F127" s="43"/>
      <c r="G127" s="43"/>
      <c r="H127" s="43"/>
    </row>
    <row r="128" spans="1:9">
      <c r="B128" s="42" t="s">
        <v>208</v>
      </c>
      <c r="C128" s="42"/>
      <c r="D128" s="2"/>
      <c r="E128" s="42" t="s">
        <v>209</v>
      </c>
      <c r="F128" s="42"/>
      <c r="G128" s="42"/>
      <c r="H128" s="42"/>
    </row>
    <row r="129" spans="2:8">
      <c r="B129" s="2"/>
      <c r="C129" s="2"/>
      <c r="D129" s="2"/>
      <c r="E129" s="2"/>
      <c r="F129" s="2"/>
      <c r="G129" s="2"/>
      <c r="H129" s="2"/>
    </row>
    <row r="130" spans="2:8">
      <c r="B130" s="13"/>
      <c r="C130" s="13"/>
      <c r="D130" s="13"/>
      <c r="E130" s="13"/>
      <c r="F130" s="13"/>
      <c r="G130" s="13"/>
      <c r="H130" s="13"/>
    </row>
    <row r="131" spans="2:8">
      <c r="D131" s="7"/>
      <c r="E131" s="7"/>
      <c r="F131" s="7"/>
      <c r="G131" s="7"/>
      <c r="H131" s="7"/>
    </row>
    <row r="132" spans="2:8">
      <c r="D132" s="7"/>
      <c r="E132" s="7"/>
      <c r="F132" s="7"/>
      <c r="G132" s="7"/>
      <c r="H132" s="7"/>
    </row>
    <row r="133" spans="2:8">
      <c r="D133" s="7"/>
      <c r="E133" s="7"/>
      <c r="F133" s="7"/>
      <c r="G133" s="7"/>
      <c r="H133" s="7"/>
    </row>
    <row r="134" spans="2:8">
      <c r="D134" s="7"/>
      <c r="E134" s="7"/>
      <c r="F134" s="7"/>
      <c r="G134" s="7"/>
      <c r="H134" s="7"/>
    </row>
    <row r="135" spans="2:8">
      <c r="D135" s="7"/>
      <c r="E135" s="7"/>
      <c r="F135" s="7"/>
      <c r="G135" s="7"/>
      <c r="H135" s="7"/>
    </row>
    <row r="136" spans="2:8">
      <c r="D136" s="7"/>
      <c r="E136" s="7"/>
      <c r="F136" s="7"/>
      <c r="G136" s="7"/>
      <c r="H136" s="7"/>
    </row>
    <row r="137" spans="2:8">
      <c r="D137" s="7"/>
      <c r="E137" s="7"/>
      <c r="F137" s="7"/>
      <c r="G137" s="7"/>
      <c r="H137" s="7"/>
    </row>
    <row r="138" spans="2:8">
      <c r="D138" s="7"/>
      <c r="E138" s="7"/>
      <c r="F138" s="7"/>
      <c r="G138" s="7"/>
      <c r="H138" s="7"/>
    </row>
    <row r="139" spans="2:8">
      <c r="D139" s="7"/>
      <c r="E139" s="7"/>
      <c r="F139" s="7"/>
      <c r="G139" s="7"/>
      <c r="H139" s="7"/>
    </row>
    <row r="140" spans="2:8">
      <c r="D140" s="7"/>
      <c r="E140" s="7"/>
      <c r="F140" s="7"/>
      <c r="G140" s="7"/>
      <c r="H140" s="7"/>
    </row>
  </sheetData>
  <mergeCells count="11">
    <mergeCell ref="B127:C127"/>
    <mergeCell ref="E127:H127"/>
    <mergeCell ref="B128:C128"/>
    <mergeCell ref="E128:H128"/>
    <mergeCell ref="B1:I1"/>
    <mergeCell ref="B2:I2"/>
    <mergeCell ref="B3:I3"/>
    <mergeCell ref="B7:B8"/>
    <mergeCell ref="C7:C8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2017-09-04T19:03:44Z</cp:lastPrinted>
  <dcterms:created xsi:type="dcterms:W3CDTF">2017-07-04T21:04:26Z</dcterms:created>
  <dcterms:modified xsi:type="dcterms:W3CDTF">2017-09-04T19:03:53Z</dcterms:modified>
</cp:coreProperties>
</file>