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D82" i="2"/>
  <c r="F82" i="2" s="1"/>
  <c r="I81" i="2"/>
  <c r="F81" i="2"/>
  <c r="I80" i="2"/>
  <c r="F80" i="2"/>
  <c r="I79" i="2"/>
  <c r="F79" i="2"/>
  <c r="I78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D60" i="2"/>
  <c r="I58" i="2"/>
  <c r="F58" i="2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H50" i="2"/>
  <c r="I50" i="2" s="1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I44" i="2"/>
  <c r="H44" i="2"/>
  <c r="H43" i="2" s="1"/>
  <c r="G44" i="2"/>
  <c r="G43" i="2" s="1"/>
  <c r="F44" i="2"/>
  <c r="E44" i="2"/>
  <c r="D44" i="2"/>
  <c r="E43" i="2"/>
  <c r="D43" i="2"/>
  <c r="I42" i="2"/>
  <c r="F42" i="2"/>
  <c r="I41" i="2"/>
  <c r="F41" i="2"/>
  <c r="I40" i="2"/>
  <c r="F40" i="2"/>
  <c r="H39" i="2"/>
  <c r="I39" i="2" s="1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F26" i="2"/>
  <c r="E26" i="2"/>
  <c r="D26" i="2"/>
  <c r="I26" i="2" s="1"/>
  <c r="I25" i="2"/>
  <c r="F25" i="2"/>
  <c r="I24" i="2"/>
  <c r="F24" i="2"/>
  <c r="I23" i="2"/>
  <c r="F23" i="2"/>
  <c r="I22" i="2"/>
  <c r="H22" i="2"/>
  <c r="G22" i="2"/>
  <c r="G21" i="2" s="1"/>
  <c r="F22" i="2"/>
  <c r="E22" i="2"/>
  <c r="D22" i="2"/>
  <c r="H21" i="2"/>
  <c r="I21" i="2" s="1"/>
  <c r="E21" i="2"/>
  <c r="D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G12" i="2" s="1"/>
  <c r="G11" i="2" s="1"/>
  <c r="E13" i="2"/>
  <c r="E12" i="2" s="1"/>
  <c r="E11" i="2" s="1"/>
  <c r="D13" i="2"/>
  <c r="F98" i="2" l="1"/>
  <c r="E97" i="2"/>
  <c r="E95" i="2" s="1"/>
  <c r="E77" i="2" s="1"/>
  <c r="F60" i="2"/>
  <c r="E59" i="2"/>
  <c r="E57" i="2" s="1"/>
  <c r="E10" i="2" s="1"/>
  <c r="I43" i="2"/>
  <c r="H95" i="2"/>
  <c r="H77" i="2" s="1"/>
  <c r="H57" i="2"/>
  <c r="H12" i="2"/>
  <c r="H11" i="2" s="1"/>
  <c r="F39" i="2"/>
  <c r="D59" i="2"/>
  <c r="I59" i="2" s="1"/>
  <c r="I60" i="2"/>
  <c r="I65" i="2"/>
  <c r="D97" i="2"/>
  <c r="I98" i="2"/>
  <c r="I103" i="2"/>
  <c r="F13" i="2"/>
  <c r="F21" i="2"/>
  <c r="I33" i="2"/>
  <c r="F65" i="2"/>
  <c r="F103" i="2"/>
  <c r="F113" i="2"/>
  <c r="I15" i="2"/>
  <c r="F33" i="2"/>
  <c r="F43" i="2"/>
  <c r="G59" i="2"/>
  <c r="G57" i="2" s="1"/>
  <c r="G10" i="2" s="1"/>
  <c r="I71" i="2"/>
  <c r="G97" i="2"/>
  <c r="G95" i="2" s="1"/>
  <c r="G77" i="2" s="1"/>
  <c r="I109" i="2"/>
  <c r="I13" i="2"/>
  <c r="D12" i="2"/>
  <c r="E9" i="2" l="1"/>
  <c r="F97" i="2"/>
  <c r="D95" i="2"/>
  <c r="I95" i="2" s="1"/>
  <c r="E119" i="2"/>
  <c r="G119" i="2"/>
  <c r="G9" i="2"/>
  <c r="F59" i="2"/>
  <c r="D57" i="2"/>
  <c r="F57" i="2" s="1"/>
  <c r="I97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<sst xmlns="http://schemas.openxmlformats.org/spreadsheetml/2006/main" count="233" uniqueCount="212">
  <si>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</si>
  <si>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</si>
  <si>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</si>
  <si>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</si>
  <si>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</si>
  <si>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</si>
  <si>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</si>
  <si>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</si>
  <si>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</si>
  <si>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</si>
  <si>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</si>
  <si>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</si>
  <si>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</si>
  <si>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</si>
  <si>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</si>
  <si>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</si>
  <si>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</si>
  <si>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</si>
  <si>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</si>
  <si>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</si>
  <si>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</si>
  <si>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</si>
  <si>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</si>
  <si>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</si>
  <si>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</si>
  <si>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</si>
  <si>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</si>
  <si>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</si>
  <si>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</si>
  <si>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</si>
  <si>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</si>
  <si>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</si>
  <si>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</si>
  <si>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</si>
  <si>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</si>
  <si>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</si>
  <si>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</si>
  <si>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</si>
  <si>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</si>
  <si>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</si>
  <si>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</si>
  <si>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</si>
  <si>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</si>
  <si>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</si>
  <si>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</si>
  <si>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</si>
  <si>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</si>
  <si>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</si>
  <si>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</si>
  <si>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</si>
  <si>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</si>
  <si>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</si>
  <si>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</si>
  <si>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</si>
  <si>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</si>
  <si>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</si>
  <si>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</si>
  <si>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</si>
  <si>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</si>
  <si>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</si>
  <si>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</si>
  <si>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</si>
  <si>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</si>
  <si>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</si>
  <si>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</si>
  <si>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</si>
  <si>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</si>
  <si>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</si>
  <si>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</si>
  <si>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</si>
  <si>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</si>
  <si>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</si>
  <si>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</si>
  <si>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</si>
  <si>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</si>
  <si>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</si>
  <si>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</si>
  <si>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</si>
  <si>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</si>
  <si>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</si>
  <si>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</si>
  <si>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</si>
  <si>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</si>
  <si>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</si>
  <si>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</si>
  <si>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</si>
  <si>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</si>
  <si>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</si>
  <si>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</si>
  <si>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</si>
  <si>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</si>
  <si>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</si>
  <si>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</si>
  <si>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</si>
  <si>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</si>
  <si>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</si>
  <si>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</si>
  <si>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</si>
  <si>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</si>
  <si>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</si>
  <si>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</si>
  <si>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</si>
  <si>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</si>
  <si>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</si>
  <si>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</si>
  <si>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</si>
  <si>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</si>
  <si>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</si>
  <si>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</si>
  <si>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</si>
  <si>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</si>
  <si>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</si>
  <si>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</si>
  <si>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</si>
  <si>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</si>
  <si>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</si>
  <si>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</si>
  <si>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</si>
  <si>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</si>
  <si>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</si>
  <si>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</si>
  <si>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</si>
  <si>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</si>
  <si>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</si>
  <si>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</si>
  <si>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</si>
  <si>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</si>
  <si>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</si>
  <si>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</si>
  <si>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</si>
  <si>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</si>
  <si>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</si>
  <si>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</si>
  <si>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</si>
  <si>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</si>
  <si>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</si>
  <si>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</si>
  <si>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</si>
  <si>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</si>
  <si>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</si>
  <si>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</si>
  <si>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</si>
  <si>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</si>
  <si>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</si>
  <si>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</si>
  <si>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</si>
  <si>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</si>
  <si>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</si>
  <si>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</si>
  <si>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</si>
  <si>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</si>
  <si>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</si>
  <si>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</si>
  <si>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</si>
  <si>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</si>
  <si>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</si>
  <si>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</si>
  <si>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</si>
  <si>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</si>
  <si>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</si>
  <si>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</si>
  <si>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</si>
  <si>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</si>
  <si>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</si>
  <si>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</si>
  <si>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</si>
  <si>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</si>
  <si>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</si>
  <si>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</si>
  <si>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</si>
  <si>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</si>
  <si>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</si>
  <si>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</si>
  <si>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</si>
  <si>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</si>
  <si>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</si>
  <si>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</si>
  <si>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</si>
  <si>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</si>
  <si>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</si>
  <si>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</si>
  <si>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</si>
  <si>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</si>
  <si>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</si>
  <si>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</si>
  <si>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</si>
  <si>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</si>
  <si>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</si>
  <si>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</si>
  <si>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</si>
  <si>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</si>
  <si>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</si>
  <si>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</si>
  <si>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</si>
  <si>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</si>
  <si>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</si>
  <si>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</si>
  <si>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</si>
  <si>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</si>
  <si>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</si>
  <si>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</si>
  <si>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</si>
  <si>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</si>
  <si>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</si>
  <si>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</si>
  <si>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</si>
  <si>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2014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</si>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</sst>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50"/>
  <sheetViews>
    <sheetView showGridLines="0" tabSelected="1" topLeftCell="B1" workbookViewId="0">
      <selection activeCell="B1" sqref="B1:I1"/>
    </sheetView>
  </sheetViews>
  <sheetFormatPr baseColWidth="10" defaultColWidth="11.375" defaultRowHeight="12.75"/>
  <cols>
    <col min="1" max="1" width="2.75" style="23" customWidth="1"/>
    <col min="2" max="2" width="11.375" style="2"/>
    <col min="3" max="3" width="45.125" style="2" customWidth="1"/>
    <col min="4" max="9" width="18.12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174826243</v>
      </c>
      <c r="E9" s="31">
        <f t="shared" ref="E9:H9" si="0">+E10+E77</f>
        <v>53088067.710000001</v>
      </c>
      <c r="F9" s="31">
        <f>+D9+E9</f>
        <v>227914310.71000001</v>
      </c>
      <c r="G9" s="31">
        <f t="shared" si="0"/>
        <v>88155046.069999993</v>
      </c>
      <c r="H9" s="31">
        <f t="shared" si="0"/>
        <v>88155046.069999993</v>
      </c>
      <c r="I9" s="32">
        <f>+H9-D9</f>
        <v>-86671196.930000007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170665601</v>
      </c>
      <c r="E10" s="31">
        <f t="shared" ref="E10:H10" si="1">+E11+E33+E38+E39+E43+E50+E54+E57+E75</f>
        <v>37407379.890000001</v>
      </c>
      <c r="F10" s="31">
        <f t="shared" ref="F10:F73" si="2">+D10+E10</f>
        <v>208072980.88999999</v>
      </c>
      <c r="G10" s="31">
        <f t="shared" si="1"/>
        <v>88155046.069999993</v>
      </c>
      <c r="H10" s="31">
        <f t="shared" si="1"/>
        <v>88155046.069999993</v>
      </c>
      <c r="I10" s="32">
        <f t="shared" ref="I10:I73" si="3">+H10-D10</f>
        <v>-82510554.930000007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843995</v>
      </c>
      <c r="E39" s="33">
        <f t="shared" ref="E39:H39" si="13">SUM(E40:E42)</f>
        <v>4698044.49</v>
      </c>
      <c r="F39" s="33">
        <f t="shared" si="2"/>
        <v>5542039.4900000002</v>
      </c>
      <c r="G39" s="33">
        <f t="shared" si="13"/>
        <v>4623952.92</v>
      </c>
      <c r="H39" s="33">
        <f t="shared" si="13"/>
        <v>4623952.92</v>
      </c>
      <c r="I39" s="34">
        <f t="shared" si="3"/>
        <v>3779957.92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843363</v>
      </c>
      <c r="E41" s="37">
        <v>1390729.99</v>
      </c>
      <c r="F41" s="37">
        <f t="shared" si="2"/>
        <v>2234092.9900000002</v>
      </c>
      <c r="G41" s="37">
        <v>1797759.27</v>
      </c>
      <c r="H41" s="37">
        <v>1797759.27</v>
      </c>
      <c r="I41" s="38">
        <f t="shared" si="3"/>
        <v>954396.27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632</v>
      </c>
      <c r="E42" s="37">
        <v>3307314.5</v>
      </c>
      <c r="F42" s="37">
        <f t="shared" si="2"/>
        <v>3307946.5</v>
      </c>
      <c r="G42" s="37">
        <v>2826193.65</v>
      </c>
      <c r="H42" s="37">
        <v>2826193.65</v>
      </c>
      <c r="I42" s="38">
        <f t="shared" si="3"/>
        <v>2825561.65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31715665.969999999</v>
      </c>
      <c r="F43" s="33">
        <f t="shared" si="2"/>
        <v>31715665.969999999</v>
      </c>
      <c r="G43" s="33">
        <f t="shared" si="14"/>
        <v>31715665.969999999</v>
      </c>
      <c r="H43" s="33">
        <f t="shared" si="14"/>
        <v>31715665.969999999</v>
      </c>
      <c r="I43" s="34">
        <f t="shared" si="3"/>
        <v>31715665.969999999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31715665.969999999</v>
      </c>
      <c r="F49" s="35">
        <f t="shared" si="2"/>
        <v>31715665.969999999</v>
      </c>
      <c r="G49" s="37">
        <v>31715665.969999999</v>
      </c>
      <c r="H49" s="37">
        <v>31715665.969999999</v>
      </c>
      <c r="I49" s="36">
        <f t="shared" si="3"/>
        <v>31715665.969999999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4206444</v>
      </c>
      <c r="E50" s="33">
        <f t="shared" ref="E50:H50" si="16">SUM(E51:E53)</f>
        <v>303932</v>
      </c>
      <c r="F50" s="33">
        <f t="shared" si="2"/>
        <v>4510376</v>
      </c>
      <c r="G50" s="33">
        <f t="shared" si="16"/>
        <v>2902498</v>
      </c>
      <c r="H50" s="33">
        <f t="shared" si="16"/>
        <v>2902498</v>
      </c>
      <c r="I50" s="34">
        <f t="shared" si="3"/>
        <v>-1303946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4206444</v>
      </c>
      <c r="E51" s="37">
        <v>303932</v>
      </c>
      <c r="F51" s="37">
        <f t="shared" si="2"/>
        <v>4510376</v>
      </c>
      <c r="G51" s="37">
        <v>2902498</v>
      </c>
      <c r="H51" s="37">
        <v>2902498</v>
      </c>
      <c r="I51" s="38">
        <f t="shared" si="3"/>
        <v>-1303946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165615162</v>
      </c>
      <c r="E57" s="33">
        <f t="shared" ref="E57:H57" si="18">+E58+E59+E71</f>
        <v>689737.43</v>
      </c>
      <c r="F57" s="33">
        <f t="shared" si="2"/>
        <v>166304899.43000001</v>
      </c>
      <c r="G57" s="33">
        <f t="shared" si="18"/>
        <v>48912929.18</v>
      </c>
      <c r="H57" s="33">
        <f t="shared" si="18"/>
        <v>48912929.18</v>
      </c>
      <c r="I57" s="34">
        <f t="shared" si="3"/>
        <v>-116702232.81999999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165615162</v>
      </c>
      <c r="E59" s="33">
        <f t="shared" ref="E59:H59" si="19">+E60+E65+E70</f>
        <v>689737.43</v>
      </c>
      <c r="F59" s="33">
        <f t="shared" si="2"/>
        <v>166304899.43000001</v>
      </c>
      <c r="G59" s="33">
        <f t="shared" si="19"/>
        <v>48912929.18</v>
      </c>
      <c r="H59" s="33">
        <f t="shared" si="19"/>
        <v>48912929.18</v>
      </c>
      <c r="I59" s="34">
        <f t="shared" si="3"/>
        <v>-116702232.81999999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70193640</v>
      </c>
      <c r="E60" s="35">
        <f t="shared" ref="E60:H60" si="20">SUM(E61:E64)</f>
        <v>689737.43</v>
      </c>
      <c r="F60" s="35">
        <f t="shared" si="2"/>
        <v>70883377.430000007</v>
      </c>
      <c r="G60" s="35">
        <f t="shared" si="20"/>
        <v>10881671.18</v>
      </c>
      <c r="H60" s="35">
        <f t="shared" si="20"/>
        <v>10881671.18</v>
      </c>
      <c r="I60" s="36">
        <f t="shared" si="3"/>
        <v>-59311968.82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70193640</v>
      </c>
      <c r="E61" s="37">
        <v>689737.43</v>
      </c>
      <c r="F61" s="37">
        <f t="shared" si="2"/>
        <v>70883377.430000007</v>
      </c>
      <c r="G61" s="37">
        <v>10881671.18</v>
      </c>
      <c r="H61" s="37">
        <v>10881671.18</v>
      </c>
      <c r="I61" s="38">
        <f t="shared" si="3"/>
        <v>-59311968.82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95421522</v>
      </c>
      <c r="E65" s="35">
        <f t="shared" ref="E65:H65" si="21">SUM(E66:E69)</f>
        <v>0</v>
      </c>
      <c r="F65" s="35">
        <f t="shared" si="2"/>
        <v>95421522</v>
      </c>
      <c r="G65" s="35">
        <f t="shared" si="21"/>
        <v>38031258</v>
      </c>
      <c r="H65" s="35">
        <f t="shared" si="21"/>
        <v>38031258</v>
      </c>
      <c r="I65" s="36">
        <f t="shared" si="3"/>
        <v>-57390264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95421522</v>
      </c>
      <c r="E66" s="37">
        <v>0</v>
      </c>
      <c r="F66" s="37">
        <f t="shared" si="2"/>
        <v>95421522</v>
      </c>
      <c r="G66" s="37">
        <v>38031258</v>
      </c>
      <c r="H66" s="37">
        <v>38031258</v>
      </c>
      <c r="I66" s="38">
        <f t="shared" si="3"/>
        <v>-57390264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4160642</v>
      </c>
      <c r="E77" s="31">
        <f t="shared" ref="E77:H77" si="25">+E78+E82+E90+E95+E113</f>
        <v>15680687.82</v>
      </c>
      <c r="F77" s="31">
        <f t="shared" si="23"/>
        <v>19841329.82</v>
      </c>
      <c r="G77" s="31">
        <f t="shared" si="25"/>
        <v>0</v>
      </c>
      <c r="H77" s="31">
        <f t="shared" si="25"/>
        <v>0</v>
      </c>
      <c r="I77" s="32">
        <f t="shared" si="24"/>
        <v>-4160642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4160642</v>
      </c>
      <c r="E95" s="33">
        <f t="shared" ref="E95:H95" si="29">+E96+E97+E109</f>
        <v>15680687.82</v>
      </c>
      <c r="F95" s="33">
        <f t="shared" si="23"/>
        <v>19841329.82</v>
      </c>
      <c r="G95" s="33">
        <f t="shared" si="29"/>
        <v>0</v>
      </c>
      <c r="H95" s="33">
        <f t="shared" si="29"/>
        <v>0</v>
      </c>
      <c r="I95" s="33">
        <f t="shared" si="24"/>
        <v>-4160642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4160642</v>
      </c>
      <c r="E97" s="33">
        <f t="shared" ref="E97:H97" si="30">+E98+E103+E108</f>
        <v>15680687.82</v>
      </c>
      <c r="F97" s="33">
        <f t="shared" si="23"/>
        <v>19841329.82</v>
      </c>
      <c r="G97" s="33">
        <f t="shared" si="30"/>
        <v>0</v>
      </c>
      <c r="H97" s="33">
        <f t="shared" si="30"/>
        <v>0</v>
      </c>
      <c r="I97" s="33">
        <f t="shared" si="24"/>
        <v>-4160642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15680687.82</v>
      </c>
      <c r="F98" s="35">
        <f t="shared" si="23"/>
        <v>15680687.82</v>
      </c>
      <c r="G98" s="35">
        <f t="shared" si="31"/>
        <v>0</v>
      </c>
      <c r="H98" s="35">
        <f t="shared" si="31"/>
        <v>0</v>
      </c>
      <c r="I98" s="36">
        <f t="shared" si="24"/>
        <v>0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15680687.82</v>
      </c>
      <c r="F99" s="37">
        <f t="shared" si="23"/>
        <v>15680687.82</v>
      </c>
      <c r="G99" s="37">
        <v>0</v>
      </c>
      <c r="H99" s="37">
        <v>0</v>
      </c>
      <c r="I99" s="38">
        <f t="shared" si="24"/>
        <v>0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4160642</v>
      </c>
      <c r="E103" s="35">
        <f t="shared" ref="E103:H103" si="32">SUM(E104:E107)</f>
        <v>0</v>
      </c>
      <c r="F103" s="35">
        <f t="shared" si="23"/>
        <v>4160642</v>
      </c>
      <c r="G103" s="35">
        <f t="shared" si="32"/>
        <v>0</v>
      </c>
      <c r="H103" s="35">
        <f t="shared" si="32"/>
        <v>0</v>
      </c>
      <c r="I103" s="36">
        <f t="shared" si="24"/>
        <v>-4160642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4160642</v>
      </c>
      <c r="E104" s="37">
        <v>0</v>
      </c>
      <c r="F104" s="37">
        <f t="shared" si="23"/>
        <v>4160642</v>
      </c>
      <c r="G104" s="37">
        <v>0</v>
      </c>
      <c r="H104" s="37">
        <v>0</v>
      </c>
      <c r="I104" s="38">
        <f t="shared" si="24"/>
        <v>-4160642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174826243</v>
      </c>
      <c r="E119" s="42">
        <f t="shared" ref="E119:H119" si="35">+E10+E77</f>
        <v>53088067.710000001</v>
      </c>
      <c r="F119" s="42">
        <f t="shared" si="23"/>
        <v>227914310.71000001</v>
      </c>
      <c r="G119" s="42">
        <f t="shared" si="35"/>
        <v>88155046.069999993</v>
      </c>
      <c r="H119" s="42">
        <f t="shared" si="35"/>
        <v>88155046.069999993</v>
      </c>
      <c r="I119" s="42">
        <f t="shared" si="24"/>
        <v>-86671196.930000007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2"/>
      <c r="C126" s="13"/>
      <c r="D126" s="46"/>
      <c r="E126" s="46"/>
      <c r="F126" s="46"/>
      <c r="G126" s="46"/>
      <c r="H126" s="46"/>
    </row>
    <row r="127" spans="1:9">
      <c r="B127" s="14"/>
      <c r="C127" s="14"/>
      <c r="D127" s="47"/>
      <c r="E127" s="47"/>
      <c r="F127" s="47"/>
      <c r="G127" s="47"/>
      <c r="H127" s="47"/>
    </row>
    <row r="128" spans="1:9">
      <c r="B128" s="48" t="s">
        <v>208</v>
      </c>
      <c r="C128" s="48"/>
      <c r="D128" s="47"/>
      <c r="E128" s="49" t="s">
        <v>210</v>
      </c>
      <c r="F128" s="49"/>
      <c r="G128" s="49"/>
      <c r="H128" s="49"/>
    </row>
    <row r="129" spans="2:8">
      <c r="B129" s="48" t="s">
        <v>209</v>
      </c>
      <c r="C129" s="48"/>
      <c r="D129" s="47"/>
      <c r="E129" s="50" t="s">
        <v>211</v>
      </c>
      <c r="F129" s="50"/>
      <c r="G129" s="50"/>
      <c r="H129" s="50"/>
    </row>
    <row r="130" spans="2:8">
      <c r="B130" s="1"/>
      <c r="C130" s="1"/>
      <c r="D130" s="47"/>
      <c r="E130" s="47"/>
      <c r="F130" s="47"/>
      <c r="G130" s="47"/>
      <c r="H130" s="47"/>
    </row>
    <row r="131" spans="2:8">
      <c r="B131" s="12"/>
      <c r="C131" s="12"/>
      <c r="D131" s="45"/>
      <c r="E131" s="45"/>
      <c r="F131" s="45"/>
      <c r="G131" s="45"/>
      <c r="H131" s="45"/>
    </row>
    <row r="132" spans="2:8">
      <c r="B132" s="12"/>
      <c r="C132" s="12"/>
      <c r="D132" s="45"/>
      <c r="E132" s="45"/>
      <c r="F132" s="45"/>
      <c r="G132" s="45"/>
      <c r="H132" s="45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B139" s="6"/>
      <c r="C139" s="6"/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  <row r="250" spans="4:8">
      <c r="D250" s="43"/>
      <c r="E250" s="43"/>
      <c r="F250" s="43"/>
      <c r="G250" s="43"/>
      <c r="H250" s="43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39370078740157483" right="7.874015748031496E-2" top="0.59055118110236227" bottom="0.78740157480314965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2017-09-04T18:56:39Z</cp:lastPrinted>
  <dcterms:created xsi:type="dcterms:W3CDTF">2017-07-04T21:04:26Z</dcterms:created>
  <dcterms:modified xsi:type="dcterms:W3CDTF">2017-09-04T18:57:17Z</dcterms:modified>
</cp:coreProperties>
</file>