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<sst xmlns="http://schemas.openxmlformats.org/spreadsheetml/2006/main" count="201" uniqueCount="142">
  <si>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</si>
  <si>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</si>
  <si>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</si>
  <si>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</si>
  <si>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</si>
  <si>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</si>
  <si>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</si>
  <si>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</si>
  <si>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</si>
  <si>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</si>
  <si>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</si>
  <si>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</si>
  <si>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</si>
  <si>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</si>
  <si>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</si>
  <si>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</si>
  <si>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</si>
  <si>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</si>
  <si>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</si>
  <si>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</si>
  <si>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</si>
  <si>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</si>
  <si>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</si>
  <si>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</si>
  <si>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</si>
  <si>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</si>
  <si>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</si>
  <si>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</si>
  <si>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</si>
  <si>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</si>
  <si>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</si>
  <si>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</si>
  <si>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</si>
  <si>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</si>
  <si>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</si>
  <si>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</si>
  <si>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</si>
  <si>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</si>
  <si>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</si>
  <si>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</si>
  <si>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</si>
  <si>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</si>
  <si>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</si>
  <si>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</si>
  <si>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</si>
  <si>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</si>
  <si>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</si>
  <si>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</si>
  <si>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</si>
  <si>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</si>
  <si>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</si>
  <si>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</si>
  <si>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</si>
  <si>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</si>
  <si>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</si>
  <si>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</si>
  <si>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</si>
  <si>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</si>
  <si>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</si>
  <si>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</si>
  <si>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</si>
  <si>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</si>
  <si>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</si>
  <si>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</si>
  <si>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</si>
  <si>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</si>
  <si>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</si>
  <si>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</si>
  <si>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</si>
  <si>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</si>
  <si>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</si>
  <si>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</si>
  <si>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</si>
  <si>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</si>
  <si>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</si>
  <si>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</si>
  <si>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</si>
  <si>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</si>
  <si>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</si>
  <si>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</si>
  <si>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</si>
  <si>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</si>
  <si>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</si>
  <si>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</si>
  <si>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</si>
  <si>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</si>
  <si>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</si>
  <si>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</si>
  <si>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</si>
  <si>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</si>
  <si>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</si>
  <si>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</si>
  <si>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</si>
  <si>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</si>
  <si>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</si>
  <si>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</si>
  <si>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</si>
  <si>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</si>
  <si>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</si>
  <si>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</si>
  <si>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</si>
  <si>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</si>
  <si>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</si>
  <si>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</si>
  <si>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</si>
  <si>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</si>
  <si>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</si>
  <si>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</si>
  <si>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</si>
  <si>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</si>
  <si>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</si>
  <si>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</si>
  <si>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</si>
  <si>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</si>
  <si>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</si>
  <si>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</si>
  <si>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</si>
  <si>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</si>
  <si>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</si>
  <si>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</si>
  <si>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</si>
  <si>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</si>
  <si>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</si>
  <si>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</si>
  <si>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</si>
  <si>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</si>
  <si>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</si>
  <si>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</si>
  <si>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</si>
  <si>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TECNOLOGICA DE LEON
Estado Analítico del Ejercicio del Presupuesto de Egresos
Clasificación por Objeto del Gasto (Capítulo y Concepto)
Del 1 de Enero al 30 de Septiembre de 2023</t>
  </si>
  <si>
    <t>UNIVERSIDAD TECNOLOGICA DE LEON
Estado Analítico del Ejercicio del Presupuesto de Egresos
Clasificación Económica (por Tipo de Gasto)
Del 1 de Enero al 30 de Septiembre de 2023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</si>
  <si>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</si>
  <si>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</si>
  <si>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</si>
  <si>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</si>
  <si>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</si>
  <si>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</si>
  <si>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</si>
  <si>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2023</t>
  </si>
  <si>
    <t>UNIVERSIDAD TECNOLOGICA DE LEON
Estado Analítico del Ejercicio del Presupuesto de Egresos
Clasificación Administrativa (Poderes)
Del 1 de Enero al 30 de Septiembre de 2023</t>
  </si>
  <si>
    <t>UNIVERSIDAD TECNOLOGICA DE LEON
Estado Analítico del Ejercicio del Presupuesto de Egresos
Clasificación Administrativa (Sector Paraestatal)
Del 1 de Enero al 30 de Septiembre de 2023</t>
  </si>
  <si>
    <t>UNIVERSIDAD TECNOLOGICA DE LEON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</si>
</sst>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0" fillId="0" borderId="0" xfId="0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>
      <alignment horizontal="center" vertical="center"/>
    </xf>
    <xf numFmtId="4" fontId="6" fillId="2" borderId="17" xfId="9" applyNumberFormat="1" applyFont="1" applyFill="1" applyBorder="1" applyAlignment="1">
      <alignment horizontal="center" vertical="center" wrapText="1"/>
    </xf>
    <xf numFmtId="0" fontId="6" fillId="2" borderId="18" xfId="9" applyFont="1" applyFill="1" applyBorder="1" applyAlignment="1">
      <alignment horizontal="center" vertical="center"/>
    </xf>
    <xf numFmtId="4" fontId="6" fillId="2" borderId="19" xfId="9" applyNumberFormat="1" applyFont="1" applyFill="1" applyBorder="1" applyAlignment="1">
      <alignment horizontal="center" vertical="center" wrapText="1"/>
    </xf>
    <xf numFmtId="0" fontId="6" fillId="2" borderId="20" xfId="9" applyFont="1" applyFill="1" applyBorder="1" applyAlignment="1">
      <alignment horizontal="center" vertical="center"/>
    </xf>
    <xf numFmtId="0" fontId="6" fillId="2" borderId="21" xfId="9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/>
    </xf>
    <xf numFmtId="4" fontId="6" fillId="0" borderId="23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wrapText="1" indent="1"/>
    </xf>
    <xf numFmtId="4" fontId="2" fillId="0" borderId="23" xfId="0" applyNumberFormat="1" applyFont="1" applyFill="1" applyBorder="1" applyProtection="1">
      <protection locked="0"/>
    </xf>
    <xf numFmtId="0" fontId="6" fillId="0" borderId="24" xfId="0" applyFont="1" applyFill="1" applyBorder="1" applyAlignment="1" applyProtection="1">
      <alignment horizontal="center"/>
      <protection locked="0"/>
    </xf>
    <xf numFmtId="4" fontId="6" fillId="0" borderId="25" xfId="0" applyNumberFormat="1" applyFont="1" applyFill="1" applyBorder="1" applyProtection="1">
      <protection locked="0"/>
    </xf>
    <xf numFmtId="4" fontId="6" fillId="0" borderId="26" xfId="0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79</xdr:row>
      <xdr:rowOff>9525</xdr:rowOff>
    </xdr:from>
    <xdr:to>
      <xdr:col>6</xdr:col>
      <xdr:colOff>704850</xdr:colOff>
      <xdr:row>86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1953875"/>
          <a:ext cx="80486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11</xdr:row>
      <xdr:rowOff>47625</xdr:rowOff>
    </xdr:from>
    <xdr:to>
      <xdr:col>6</xdr:col>
      <xdr:colOff>9525</xdr:colOff>
      <xdr:row>18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2276475"/>
          <a:ext cx="7096125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42</xdr:row>
      <xdr:rowOff>0</xdr:rowOff>
    </xdr:from>
    <xdr:to>
      <xdr:col>6</xdr:col>
      <xdr:colOff>19050</xdr:colOff>
      <xdr:row>49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7743825"/>
          <a:ext cx="897255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40</xdr:row>
      <xdr:rowOff>104775</xdr:rowOff>
    </xdr:from>
    <xdr:to>
      <xdr:col>5</xdr:col>
      <xdr:colOff>962025</xdr:colOff>
      <xdr:row>47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6477000"/>
          <a:ext cx="88868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G91" sqref="A1:G9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1" t="s">
        <v>129</v>
      </c>
      <c r="B1" s="31"/>
      <c r="C1" s="31"/>
      <c r="D1" s="31"/>
      <c r="E1" s="31"/>
      <c r="F1" s="31"/>
      <c r="G1" s="32"/>
    </row>
    <row r="2" spans="1:8" x14ac:dyDescent="0.2">
      <c r="A2" s="36" t="s">
        <v>51</v>
      </c>
      <c r="B2" s="33" t="s">
        <v>57</v>
      </c>
      <c r="C2" s="31"/>
      <c r="D2" s="31"/>
      <c r="E2" s="31"/>
      <c r="F2" s="32"/>
      <c r="G2" s="34" t="s">
        <v>56</v>
      </c>
    </row>
    <row r="3" spans="1:8" ht="24.95" customHeight="1" x14ac:dyDescent="0.2">
      <c r="A3" s="37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5"/>
    </row>
    <row r="4" spans="1:8" x14ac:dyDescent="0.2">
      <c r="A4" s="38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1" t="s">
        <v>58</v>
      </c>
      <c r="B5" s="14">
        <f>SUM(B6:B12)</f>
        <v>170484619.72</v>
      </c>
      <c r="C5" s="14">
        <f>SUM(C6:C12)</f>
        <v>20732808.470000003</v>
      </c>
      <c r="D5" s="14">
        <f>B5+C5</f>
        <v>191217428.19</v>
      </c>
      <c r="E5" s="14">
        <f>SUM(E6:E12)</f>
        <v>120269190.19999999</v>
      </c>
      <c r="F5" s="14">
        <f>SUM(F6:F12)</f>
        <v>120269338.24999999</v>
      </c>
      <c r="G5" s="14">
        <f>D5-E5</f>
        <v>70948237.99000001</v>
      </c>
    </row>
    <row r="6" spans="1:8" x14ac:dyDescent="0.2">
      <c r="A6" s="23" t="s">
        <v>62</v>
      </c>
      <c r="B6" s="6">
        <v>36404730.57</v>
      </c>
      <c r="C6" s="6">
        <v>3998032.48</v>
      </c>
      <c r="D6" s="6">
        <f t="shared" ref="D6:D69" si="0">B6+C6</f>
        <v>40402763.049999997</v>
      </c>
      <c r="E6" s="6">
        <v>27649244.879999999</v>
      </c>
      <c r="F6" s="6">
        <v>27649244.879999999</v>
      </c>
      <c r="G6" s="6">
        <f t="shared" ref="G6:G69" si="1">D6-E6</f>
        <v>12753518.169999998</v>
      </c>
      <c r="H6" s="10">
        <v>1100</v>
      </c>
    </row>
    <row r="7" spans="1:8" x14ac:dyDescent="0.2">
      <c r="A7" s="23" t="s">
        <v>63</v>
      </c>
      <c r="B7" s="6">
        <v>57123380.600000001</v>
      </c>
      <c r="C7" s="6">
        <v>4180480.22</v>
      </c>
      <c r="D7" s="6">
        <f t="shared" si="0"/>
        <v>61303860.82</v>
      </c>
      <c r="E7" s="6">
        <v>44748268</v>
      </c>
      <c r="F7" s="6">
        <v>44748268</v>
      </c>
      <c r="G7" s="6">
        <f t="shared" si="1"/>
        <v>16555592.82</v>
      </c>
      <c r="H7" s="10">
        <v>1200</v>
      </c>
    </row>
    <row r="8" spans="1:8" x14ac:dyDescent="0.2">
      <c r="A8" s="23" t="s">
        <v>64</v>
      </c>
      <c r="B8" s="6">
        <v>17206658.879999999</v>
      </c>
      <c r="C8" s="6">
        <v>484347.6</v>
      </c>
      <c r="D8" s="6">
        <f t="shared" si="0"/>
        <v>17691006.48</v>
      </c>
      <c r="E8" s="6">
        <v>4263028.74</v>
      </c>
      <c r="F8" s="6">
        <v>4263028.74</v>
      </c>
      <c r="G8" s="6">
        <f t="shared" si="1"/>
        <v>13427977.74</v>
      </c>
      <c r="H8" s="10">
        <v>1300</v>
      </c>
    </row>
    <row r="9" spans="1:8" x14ac:dyDescent="0.2">
      <c r="A9" s="23" t="s">
        <v>33</v>
      </c>
      <c r="B9" s="6">
        <v>22051897.23</v>
      </c>
      <c r="C9" s="6">
        <v>6172483.2800000003</v>
      </c>
      <c r="D9" s="6">
        <f t="shared" si="0"/>
        <v>28224380.510000002</v>
      </c>
      <c r="E9" s="6">
        <v>16197991.529999999</v>
      </c>
      <c r="F9" s="6">
        <v>16198139.58</v>
      </c>
      <c r="G9" s="6">
        <f t="shared" si="1"/>
        <v>12026388.980000002</v>
      </c>
      <c r="H9" s="10">
        <v>1400</v>
      </c>
    </row>
    <row r="10" spans="1:8" x14ac:dyDescent="0.2">
      <c r="A10" s="23" t="s">
        <v>65</v>
      </c>
      <c r="B10" s="6">
        <v>36729310.159999996</v>
      </c>
      <c r="C10" s="6">
        <v>5897464.8899999997</v>
      </c>
      <c r="D10" s="6">
        <f t="shared" si="0"/>
        <v>42626775.049999997</v>
      </c>
      <c r="E10" s="6">
        <v>27410657.050000001</v>
      </c>
      <c r="F10" s="6">
        <v>27410657.050000001</v>
      </c>
      <c r="G10" s="6">
        <f t="shared" si="1"/>
        <v>15216117.999999996</v>
      </c>
      <c r="H10" s="10">
        <v>1500</v>
      </c>
    </row>
    <row r="11" spans="1:8" x14ac:dyDescent="0.2">
      <c r="A11" s="23" t="s">
        <v>34</v>
      </c>
      <c r="B11" s="6">
        <v>968642.28</v>
      </c>
      <c r="C11" s="6">
        <v>0</v>
      </c>
      <c r="D11" s="6">
        <f t="shared" si="0"/>
        <v>968642.28</v>
      </c>
      <c r="E11" s="6">
        <v>0</v>
      </c>
      <c r="F11" s="6">
        <v>0</v>
      </c>
      <c r="G11" s="6">
        <f t="shared" si="1"/>
        <v>968642.28</v>
      </c>
      <c r="H11" s="10">
        <v>1600</v>
      </c>
    </row>
    <row r="12" spans="1:8" x14ac:dyDescent="0.2">
      <c r="A12" s="23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0">
        <v>1700</v>
      </c>
    </row>
    <row r="13" spans="1:8" x14ac:dyDescent="0.2">
      <c r="A13" s="21" t="s">
        <v>123</v>
      </c>
      <c r="B13" s="15">
        <f>SUM(B14:B22)</f>
        <v>5949001</v>
      </c>
      <c r="C13" s="15">
        <f>SUM(C14:C22)</f>
        <v>8103708.1300000008</v>
      </c>
      <c r="D13" s="15">
        <f t="shared" si="0"/>
        <v>14052709.130000001</v>
      </c>
      <c r="E13" s="15">
        <f>SUM(E14:E22)</f>
        <v>6283811.29</v>
      </c>
      <c r="F13" s="15">
        <f>SUM(F14:F22)</f>
        <v>6283811.29</v>
      </c>
      <c r="G13" s="15">
        <f t="shared" si="1"/>
        <v>7768897.8400000008</v>
      </c>
      <c r="H13" s="22">
        <v>0</v>
      </c>
    </row>
    <row r="14" spans="1:8" x14ac:dyDescent="0.2">
      <c r="A14" s="23" t="s">
        <v>67</v>
      </c>
      <c r="B14" s="6">
        <v>2243702</v>
      </c>
      <c r="C14" s="6">
        <v>6032082.9299999997</v>
      </c>
      <c r="D14" s="6">
        <f t="shared" si="0"/>
        <v>8275784.9299999997</v>
      </c>
      <c r="E14" s="6">
        <v>5231077.24</v>
      </c>
      <c r="F14" s="6">
        <v>5231077.24</v>
      </c>
      <c r="G14" s="6">
        <f t="shared" si="1"/>
        <v>3044707.6899999995</v>
      </c>
      <c r="H14" s="10">
        <v>2100</v>
      </c>
    </row>
    <row r="15" spans="1:8" x14ac:dyDescent="0.2">
      <c r="A15" s="23" t="s">
        <v>68</v>
      </c>
      <c r="B15" s="6">
        <v>174102</v>
      </c>
      <c r="C15" s="6">
        <v>35550</v>
      </c>
      <c r="D15" s="6">
        <f t="shared" si="0"/>
        <v>209652</v>
      </c>
      <c r="E15" s="6">
        <v>110445.26</v>
      </c>
      <c r="F15" s="6">
        <v>110445.26</v>
      </c>
      <c r="G15" s="6">
        <f t="shared" si="1"/>
        <v>99206.74</v>
      </c>
      <c r="H15" s="10">
        <v>2200</v>
      </c>
    </row>
    <row r="16" spans="1:8" x14ac:dyDescent="0.2">
      <c r="A16" s="23" t="s">
        <v>69</v>
      </c>
      <c r="B16" s="6">
        <v>294000</v>
      </c>
      <c r="C16" s="6">
        <v>18843.29</v>
      </c>
      <c r="D16" s="6">
        <f t="shared" si="0"/>
        <v>312843.28999999998</v>
      </c>
      <c r="E16" s="6">
        <v>151910.16</v>
      </c>
      <c r="F16" s="6">
        <v>151910.16</v>
      </c>
      <c r="G16" s="6">
        <f t="shared" si="1"/>
        <v>160933.12999999998</v>
      </c>
      <c r="H16" s="10">
        <v>2300</v>
      </c>
    </row>
    <row r="17" spans="1:8" x14ac:dyDescent="0.2">
      <c r="A17" s="23" t="s">
        <v>70</v>
      </c>
      <c r="B17" s="6">
        <v>963880</v>
      </c>
      <c r="C17" s="6">
        <v>192018.08</v>
      </c>
      <c r="D17" s="6">
        <f t="shared" si="0"/>
        <v>1155898.08</v>
      </c>
      <c r="E17" s="6">
        <v>91662.69</v>
      </c>
      <c r="F17" s="6">
        <v>91662.69</v>
      </c>
      <c r="G17" s="6">
        <f t="shared" si="1"/>
        <v>1064235.3900000001</v>
      </c>
      <c r="H17" s="10">
        <v>2400</v>
      </c>
    </row>
    <row r="18" spans="1:8" x14ac:dyDescent="0.2">
      <c r="A18" s="23" t="s">
        <v>71</v>
      </c>
      <c r="B18" s="6">
        <v>473960</v>
      </c>
      <c r="C18" s="6">
        <v>601407.68999999994</v>
      </c>
      <c r="D18" s="6">
        <f t="shared" si="0"/>
        <v>1075367.69</v>
      </c>
      <c r="E18" s="6">
        <v>58363.02</v>
      </c>
      <c r="F18" s="6">
        <v>58363.02</v>
      </c>
      <c r="G18" s="6">
        <f t="shared" si="1"/>
        <v>1017004.6699999999</v>
      </c>
      <c r="H18" s="10">
        <v>2500</v>
      </c>
    </row>
    <row r="19" spans="1:8" x14ac:dyDescent="0.2">
      <c r="A19" s="23" t="s">
        <v>72</v>
      </c>
      <c r="B19" s="6">
        <v>606410</v>
      </c>
      <c r="C19" s="6">
        <v>50531.4</v>
      </c>
      <c r="D19" s="6">
        <f t="shared" si="0"/>
        <v>656941.4</v>
      </c>
      <c r="E19" s="6">
        <v>496454.1</v>
      </c>
      <c r="F19" s="6">
        <v>496454.1</v>
      </c>
      <c r="G19" s="6">
        <f t="shared" si="1"/>
        <v>160487.30000000005</v>
      </c>
      <c r="H19" s="10">
        <v>2600</v>
      </c>
    </row>
    <row r="20" spans="1:8" x14ac:dyDescent="0.2">
      <c r="A20" s="23" t="s">
        <v>73</v>
      </c>
      <c r="B20" s="6">
        <v>430950</v>
      </c>
      <c r="C20" s="6">
        <v>77529.440000000002</v>
      </c>
      <c r="D20" s="6">
        <f t="shared" si="0"/>
        <v>508479.44</v>
      </c>
      <c r="E20" s="6">
        <v>37599.949999999997</v>
      </c>
      <c r="F20" s="6">
        <v>37599.949999999997</v>
      </c>
      <c r="G20" s="6">
        <f t="shared" si="1"/>
        <v>470879.49</v>
      </c>
      <c r="H20" s="10">
        <v>2700</v>
      </c>
    </row>
    <row r="21" spans="1:8" x14ac:dyDescent="0.2">
      <c r="A21" s="23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0">
        <v>2800</v>
      </c>
    </row>
    <row r="22" spans="1:8" x14ac:dyDescent="0.2">
      <c r="A22" s="23" t="s">
        <v>75</v>
      </c>
      <c r="B22" s="6">
        <v>761997</v>
      </c>
      <c r="C22" s="6">
        <v>1095745.3</v>
      </c>
      <c r="D22" s="6">
        <f t="shared" si="0"/>
        <v>1857742.3</v>
      </c>
      <c r="E22" s="6">
        <v>106298.87</v>
      </c>
      <c r="F22" s="6">
        <v>106298.87</v>
      </c>
      <c r="G22" s="6">
        <f t="shared" si="1"/>
        <v>1751443.4300000002</v>
      </c>
      <c r="H22" s="10">
        <v>2900</v>
      </c>
    </row>
    <row r="23" spans="1:8" x14ac:dyDescent="0.2">
      <c r="A23" s="21" t="s">
        <v>59</v>
      </c>
      <c r="B23" s="15">
        <f>SUM(B24:B32)</f>
        <v>48366619.550000004</v>
      </c>
      <c r="C23" s="15">
        <f>SUM(C24:C32)</f>
        <v>21166811.539999999</v>
      </c>
      <c r="D23" s="15">
        <f t="shared" si="0"/>
        <v>69533431.090000004</v>
      </c>
      <c r="E23" s="15">
        <f>SUM(E24:E32)</f>
        <v>35060775.809999995</v>
      </c>
      <c r="F23" s="15">
        <f>SUM(F24:F32)</f>
        <v>35007790.729999997</v>
      </c>
      <c r="G23" s="15">
        <f t="shared" si="1"/>
        <v>34472655.280000009</v>
      </c>
      <c r="H23" s="22">
        <v>0</v>
      </c>
    </row>
    <row r="24" spans="1:8" x14ac:dyDescent="0.2">
      <c r="A24" s="23" t="s">
        <v>76</v>
      </c>
      <c r="B24" s="6">
        <v>6930366.2800000003</v>
      </c>
      <c r="C24" s="6">
        <v>3623254.21</v>
      </c>
      <c r="D24" s="6">
        <f t="shared" si="0"/>
        <v>10553620.49</v>
      </c>
      <c r="E24" s="6">
        <v>4620823.66</v>
      </c>
      <c r="F24" s="6">
        <v>4620823.66</v>
      </c>
      <c r="G24" s="6">
        <f t="shared" si="1"/>
        <v>5932796.8300000001</v>
      </c>
      <c r="H24" s="10">
        <v>3100</v>
      </c>
    </row>
    <row r="25" spans="1:8" x14ac:dyDescent="0.2">
      <c r="A25" s="23" t="s">
        <v>77</v>
      </c>
      <c r="B25" s="6">
        <v>5634385.96</v>
      </c>
      <c r="C25" s="6">
        <v>-1689642.73</v>
      </c>
      <c r="D25" s="6">
        <f t="shared" si="0"/>
        <v>3944743.23</v>
      </c>
      <c r="E25" s="6">
        <v>1097520.52</v>
      </c>
      <c r="F25" s="6">
        <v>1097520.52</v>
      </c>
      <c r="G25" s="6">
        <f t="shared" si="1"/>
        <v>2847222.71</v>
      </c>
      <c r="H25" s="10">
        <v>3200</v>
      </c>
    </row>
    <row r="26" spans="1:8" x14ac:dyDescent="0.2">
      <c r="A26" s="23" t="s">
        <v>78</v>
      </c>
      <c r="B26" s="6">
        <v>9099706.5999999996</v>
      </c>
      <c r="C26" s="6">
        <v>1668869.18</v>
      </c>
      <c r="D26" s="6">
        <f t="shared" si="0"/>
        <v>10768575.779999999</v>
      </c>
      <c r="E26" s="6">
        <v>4653403.68</v>
      </c>
      <c r="F26" s="6">
        <v>4653403.68</v>
      </c>
      <c r="G26" s="6">
        <f t="shared" si="1"/>
        <v>6115172.0999999996</v>
      </c>
      <c r="H26" s="10">
        <v>3300</v>
      </c>
    </row>
    <row r="27" spans="1:8" x14ac:dyDescent="0.2">
      <c r="A27" s="23" t="s">
        <v>79</v>
      </c>
      <c r="B27" s="6">
        <v>1999163.32</v>
      </c>
      <c r="C27" s="6">
        <v>1214930.08</v>
      </c>
      <c r="D27" s="6">
        <f t="shared" si="0"/>
        <v>3214093.4000000004</v>
      </c>
      <c r="E27" s="6">
        <v>155738.54</v>
      </c>
      <c r="F27" s="6">
        <v>155738.54</v>
      </c>
      <c r="G27" s="6">
        <f t="shared" si="1"/>
        <v>3058354.8600000003</v>
      </c>
      <c r="H27" s="10">
        <v>3400</v>
      </c>
    </row>
    <row r="28" spans="1:8" x14ac:dyDescent="0.2">
      <c r="A28" s="23" t="s">
        <v>80</v>
      </c>
      <c r="B28" s="6">
        <v>15923581.539999999</v>
      </c>
      <c r="C28" s="6">
        <v>8715487.4000000004</v>
      </c>
      <c r="D28" s="6">
        <f t="shared" si="0"/>
        <v>24639068.939999998</v>
      </c>
      <c r="E28" s="6">
        <v>12423357.359999999</v>
      </c>
      <c r="F28" s="6">
        <v>12370372.279999999</v>
      </c>
      <c r="G28" s="6">
        <f t="shared" si="1"/>
        <v>12215711.579999998</v>
      </c>
      <c r="H28" s="10">
        <v>3500</v>
      </c>
    </row>
    <row r="29" spans="1:8" x14ac:dyDescent="0.2">
      <c r="A29" s="23" t="s">
        <v>81</v>
      </c>
      <c r="B29" s="6">
        <v>277669.21999999997</v>
      </c>
      <c r="C29" s="6">
        <v>11748.99</v>
      </c>
      <c r="D29" s="6">
        <f t="shared" si="0"/>
        <v>289418.20999999996</v>
      </c>
      <c r="E29" s="6">
        <v>50550.2</v>
      </c>
      <c r="F29" s="6">
        <v>50550.2</v>
      </c>
      <c r="G29" s="6">
        <f t="shared" si="1"/>
        <v>238868.00999999995</v>
      </c>
      <c r="H29" s="10">
        <v>3600</v>
      </c>
    </row>
    <row r="30" spans="1:8" x14ac:dyDescent="0.2">
      <c r="A30" s="23" t="s">
        <v>82</v>
      </c>
      <c r="B30" s="6">
        <v>773484</v>
      </c>
      <c r="C30" s="6">
        <v>334288.53000000003</v>
      </c>
      <c r="D30" s="6">
        <f t="shared" si="0"/>
        <v>1107772.53</v>
      </c>
      <c r="E30" s="6">
        <v>402536.88</v>
      </c>
      <c r="F30" s="6">
        <v>402536.88</v>
      </c>
      <c r="G30" s="6">
        <f t="shared" si="1"/>
        <v>705235.65</v>
      </c>
      <c r="H30" s="10">
        <v>3700</v>
      </c>
    </row>
    <row r="31" spans="1:8" x14ac:dyDescent="0.2">
      <c r="A31" s="23" t="s">
        <v>83</v>
      </c>
      <c r="B31" s="6">
        <v>3530650</v>
      </c>
      <c r="C31" s="6">
        <v>6455581.8499999996</v>
      </c>
      <c r="D31" s="6">
        <f t="shared" si="0"/>
        <v>9986231.8499999996</v>
      </c>
      <c r="E31" s="6">
        <v>8038698.7000000002</v>
      </c>
      <c r="F31" s="6">
        <v>8038698.7000000002</v>
      </c>
      <c r="G31" s="6">
        <f t="shared" si="1"/>
        <v>1947533.1499999994</v>
      </c>
      <c r="H31" s="10">
        <v>3800</v>
      </c>
    </row>
    <row r="32" spans="1:8" x14ac:dyDescent="0.2">
      <c r="A32" s="23" t="s">
        <v>18</v>
      </c>
      <c r="B32" s="6">
        <v>4197612.63</v>
      </c>
      <c r="C32" s="6">
        <v>832294.03</v>
      </c>
      <c r="D32" s="6">
        <f t="shared" si="0"/>
        <v>5029906.66</v>
      </c>
      <c r="E32" s="6">
        <v>3618146.27</v>
      </c>
      <c r="F32" s="6">
        <v>3618146.27</v>
      </c>
      <c r="G32" s="6">
        <f t="shared" si="1"/>
        <v>1411760.3900000001</v>
      </c>
      <c r="H32" s="10">
        <v>3900</v>
      </c>
    </row>
    <row r="33" spans="1:8" x14ac:dyDescent="0.2">
      <c r="A33" s="21" t="s">
        <v>124</v>
      </c>
      <c r="B33" s="15">
        <f>SUM(B34:B42)</f>
        <v>1603000</v>
      </c>
      <c r="C33" s="15">
        <f>SUM(C34:C42)</f>
        <v>2167461.75</v>
      </c>
      <c r="D33" s="15">
        <f t="shared" si="0"/>
        <v>3770461.75</v>
      </c>
      <c r="E33" s="15">
        <f>SUM(E34:E42)</f>
        <v>2170274.65</v>
      </c>
      <c r="F33" s="15">
        <f>SUM(F34:F42)</f>
        <v>2170274.65</v>
      </c>
      <c r="G33" s="15">
        <f t="shared" si="1"/>
        <v>1600187.1</v>
      </c>
      <c r="H33" s="22">
        <v>0</v>
      </c>
    </row>
    <row r="34" spans="1:8" x14ac:dyDescent="0.2">
      <c r="A34" s="23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0">
        <v>4100</v>
      </c>
    </row>
    <row r="35" spans="1:8" x14ac:dyDescent="0.2">
      <c r="A35" s="23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0">
        <v>4200</v>
      </c>
    </row>
    <row r="36" spans="1:8" x14ac:dyDescent="0.2">
      <c r="A36" s="23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0">
        <v>4300</v>
      </c>
    </row>
    <row r="37" spans="1:8" x14ac:dyDescent="0.2">
      <c r="A37" s="23" t="s">
        <v>87</v>
      </c>
      <c r="B37" s="6">
        <v>1603000</v>
      </c>
      <c r="C37" s="6">
        <v>2167461.75</v>
      </c>
      <c r="D37" s="6">
        <f t="shared" si="0"/>
        <v>3770461.75</v>
      </c>
      <c r="E37" s="6">
        <v>2170274.65</v>
      </c>
      <c r="F37" s="6">
        <v>2170274.65</v>
      </c>
      <c r="G37" s="6">
        <f t="shared" si="1"/>
        <v>1600187.1</v>
      </c>
      <c r="H37" s="10">
        <v>4400</v>
      </c>
    </row>
    <row r="38" spans="1:8" x14ac:dyDescent="0.2">
      <c r="A38" s="23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0">
        <v>4500</v>
      </c>
    </row>
    <row r="39" spans="1:8" x14ac:dyDescent="0.2">
      <c r="A39" s="23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0">
        <v>4600</v>
      </c>
    </row>
    <row r="40" spans="1:8" x14ac:dyDescent="0.2">
      <c r="A40" s="23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0">
        <v>4700</v>
      </c>
    </row>
    <row r="41" spans="1:8" x14ac:dyDescent="0.2">
      <c r="A41" s="23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0">
        <v>4800</v>
      </c>
    </row>
    <row r="42" spans="1:8" x14ac:dyDescent="0.2">
      <c r="A42" s="23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0">
        <v>4900</v>
      </c>
    </row>
    <row r="43" spans="1:8" x14ac:dyDescent="0.2">
      <c r="A43" s="21" t="s">
        <v>125</v>
      </c>
      <c r="B43" s="15">
        <f>SUM(B44:B52)</f>
        <v>2609308</v>
      </c>
      <c r="C43" s="15">
        <f>SUM(C44:C52)</f>
        <v>25087849.390000001</v>
      </c>
      <c r="D43" s="15">
        <f t="shared" si="0"/>
        <v>27697157.390000001</v>
      </c>
      <c r="E43" s="15">
        <f>SUM(E44:E52)</f>
        <v>1539356.85</v>
      </c>
      <c r="F43" s="15">
        <f>SUM(F44:F52)</f>
        <v>1539356.85</v>
      </c>
      <c r="G43" s="15">
        <f t="shared" si="1"/>
        <v>26157800.539999999</v>
      </c>
      <c r="H43" s="22">
        <v>0</v>
      </c>
    </row>
    <row r="44" spans="1:8" x14ac:dyDescent="0.2">
      <c r="A44" s="5" t="s">
        <v>91</v>
      </c>
      <c r="B44" s="6">
        <v>898138</v>
      </c>
      <c r="C44" s="6">
        <v>18057098.18</v>
      </c>
      <c r="D44" s="6">
        <f t="shared" si="0"/>
        <v>18955236.18</v>
      </c>
      <c r="E44" s="6">
        <v>705680.66</v>
      </c>
      <c r="F44" s="6">
        <v>705680.66</v>
      </c>
      <c r="G44" s="6">
        <f t="shared" si="1"/>
        <v>18249555.52</v>
      </c>
      <c r="H44" s="10">
        <v>5100</v>
      </c>
    </row>
    <row r="45" spans="1:8" x14ac:dyDescent="0.2">
      <c r="A45" s="23" t="s">
        <v>92</v>
      </c>
      <c r="B45" s="6">
        <v>694670</v>
      </c>
      <c r="C45" s="6">
        <v>377900.79</v>
      </c>
      <c r="D45" s="6">
        <f t="shared" si="0"/>
        <v>1072570.79</v>
      </c>
      <c r="E45" s="6">
        <v>0</v>
      </c>
      <c r="F45" s="6">
        <v>0</v>
      </c>
      <c r="G45" s="6">
        <f t="shared" si="1"/>
        <v>1072570.79</v>
      </c>
      <c r="H45" s="10">
        <v>5200</v>
      </c>
    </row>
    <row r="46" spans="1:8" x14ac:dyDescent="0.2">
      <c r="A46" s="23" t="s">
        <v>93</v>
      </c>
      <c r="B46" s="6">
        <v>181000</v>
      </c>
      <c r="C46" s="6">
        <v>389563.77</v>
      </c>
      <c r="D46" s="6">
        <f t="shared" si="0"/>
        <v>570563.77</v>
      </c>
      <c r="E46" s="6">
        <v>0</v>
      </c>
      <c r="F46" s="6">
        <v>0</v>
      </c>
      <c r="G46" s="6">
        <f t="shared" si="1"/>
        <v>570563.77</v>
      </c>
      <c r="H46" s="10">
        <v>5300</v>
      </c>
    </row>
    <row r="47" spans="1:8" x14ac:dyDescent="0.2">
      <c r="A47" s="23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0">
        <v>5400</v>
      </c>
    </row>
    <row r="48" spans="1:8" x14ac:dyDescent="0.2">
      <c r="A48" s="23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0">
        <v>5500</v>
      </c>
    </row>
    <row r="49" spans="1:8" x14ac:dyDescent="0.2">
      <c r="A49" s="23" t="s">
        <v>96</v>
      </c>
      <c r="B49" s="6">
        <v>835500</v>
      </c>
      <c r="C49" s="6">
        <v>6263286.6500000004</v>
      </c>
      <c r="D49" s="6">
        <f t="shared" si="0"/>
        <v>7098786.6500000004</v>
      </c>
      <c r="E49" s="6">
        <v>833676.19</v>
      </c>
      <c r="F49" s="6">
        <v>833676.19</v>
      </c>
      <c r="G49" s="6">
        <f t="shared" si="1"/>
        <v>6265110.4600000009</v>
      </c>
      <c r="H49" s="10">
        <v>5600</v>
      </c>
    </row>
    <row r="50" spans="1:8" x14ac:dyDescent="0.2">
      <c r="A50" s="23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0">
        <v>5700</v>
      </c>
    </row>
    <row r="51" spans="1:8" x14ac:dyDescent="0.2">
      <c r="A51" s="23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0">
        <v>5800</v>
      </c>
    </row>
    <row r="52" spans="1:8" x14ac:dyDescent="0.2">
      <c r="A52" s="23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0">
        <v>5900</v>
      </c>
    </row>
    <row r="53" spans="1:8" x14ac:dyDescent="0.2">
      <c r="A53" s="21" t="s">
        <v>60</v>
      </c>
      <c r="B53" s="15">
        <f>SUM(B54:B56)</f>
        <v>0</v>
      </c>
      <c r="C53" s="15">
        <f>SUM(C54:C56)</f>
        <v>12923544.4</v>
      </c>
      <c r="D53" s="15">
        <f t="shared" si="0"/>
        <v>12923544.4</v>
      </c>
      <c r="E53" s="15">
        <f>SUM(E54:E56)</f>
        <v>0</v>
      </c>
      <c r="F53" s="15">
        <f>SUM(F54:F56)</f>
        <v>0</v>
      </c>
      <c r="G53" s="15">
        <f t="shared" si="1"/>
        <v>12923544.4</v>
      </c>
      <c r="H53" s="22">
        <v>0</v>
      </c>
    </row>
    <row r="54" spans="1:8" x14ac:dyDescent="0.2">
      <c r="A54" s="23" t="s">
        <v>100</v>
      </c>
      <c r="B54" s="6">
        <v>0</v>
      </c>
      <c r="C54" s="6">
        <v>5728606.4400000004</v>
      </c>
      <c r="D54" s="6">
        <f t="shared" si="0"/>
        <v>5728606.4400000004</v>
      </c>
      <c r="E54" s="6">
        <v>0</v>
      </c>
      <c r="F54" s="6">
        <v>0</v>
      </c>
      <c r="G54" s="6">
        <f t="shared" si="1"/>
        <v>5728606.4400000004</v>
      </c>
      <c r="H54" s="10">
        <v>6100</v>
      </c>
    </row>
    <row r="55" spans="1:8" x14ac:dyDescent="0.2">
      <c r="A55" s="23" t="s">
        <v>101</v>
      </c>
      <c r="B55" s="6">
        <v>0</v>
      </c>
      <c r="C55" s="6">
        <v>7194937.96</v>
      </c>
      <c r="D55" s="6">
        <f t="shared" si="0"/>
        <v>7194937.96</v>
      </c>
      <c r="E55" s="6">
        <v>0</v>
      </c>
      <c r="F55" s="6">
        <v>0</v>
      </c>
      <c r="G55" s="6">
        <f t="shared" si="1"/>
        <v>7194937.96</v>
      </c>
      <c r="H55" s="10">
        <v>6200</v>
      </c>
    </row>
    <row r="56" spans="1:8" x14ac:dyDescent="0.2">
      <c r="A56" s="23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21" t="s">
        <v>126</v>
      </c>
      <c r="B57" s="15">
        <f>SUM(B58:B64)</f>
        <v>0</v>
      </c>
      <c r="C57" s="15">
        <f>SUM(C58:C64)</f>
        <v>0</v>
      </c>
      <c r="D57" s="15">
        <f t="shared" si="0"/>
        <v>0</v>
      </c>
      <c r="E57" s="15">
        <f>SUM(E58:E64)</f>
        <v>0</v>
      </c>
      <c r="F57" s="15">
        <f>SUM(F58:F64)</f>
        <v>0</v>
      </c>
      <c r="G57" s="15">
        <f t="shared" si="1"/>
        <v>0</v>
      </c>
      <c r="H57" s="22">
        <v>0</v>
      </c>
    </row>
    <row r="58" spans="1:8" x14ac:dyDescent="0.2">
      <c r="A58" s="23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3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3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3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3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3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3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21" t="s">
        <v>127</v>
      </c>
      <c r="B65" s="15">
        <f>SUM(B66:B68)</f>
        <v>0</v>
      </c>
      <c r="C65" s="15">
        <f>SUM(C66:C68)</f>
        <v>0</v>
      </c>
      <c r="D65" s="15">
        <f t="shared" si="0"/>
        <v>0</v>
      </c>
      <c r="E65" s="15">
        <f>SUM(E66:E68)</f>
        <v>0</v>
      </c>
      <c r="F65" s="15">
        <f>SUM(F66:F68)</f>
        <v>0</v>
      </c>
      <c r="G65" s="15">
        <f t="shared" si="1"/>
        <v>0</v>
      </c>
      <c r="H65" s="22">
        <v>0</v>
      </c>
    </row>
    <row r="66" spans="1:8" x14ac:dyDescent="0.2">
      <c r="A66" s="23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3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3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21" t="s">
        <v>61</v>
      </c>
      <c r="B69" s="15">
        <f>SUM(B70:B76)</f>
        <v>0</v>
      </c>
      <c r="C69" s="15">
        <f>SUM(C70:C76)</f>
        <v>0</v>
      </c>
      <c r="D69" s="15">
        <f t="shared" si="0"/>
        <v>0</v>
      </c>
      <c r="E69" s="15">
        <f>SUM(E70:E76)</f>
        <v>0</v>
      </c>
      <c r="F69" s="15">
        <f>SUM(F70:F76)</f>
        <v>0</v>
      </c>
      <c r="G69" s="15">
        <f t="shared" si="1"/>
        <v>0</v>
      </c>
      <c r="H69" s="22">
        <v>0</v>
      </c>
    </row>
    <row r="70" spans="1:8" x14ac:dyDescent="0.2">
      <c r="A70" s="23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3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3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3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3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3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4" t="s">
        <v>116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10">
        <v>9900</v>
      </c>
    </row>
    <row r="77" spans="1:8" x14ac:dyDescent="0.2">
      <c r="A77" s="11" t="s">
        <v>50</v>
      </c>
      <c r="B77" s="17">
        <f t="shared" ref="B77:G77" si="4">SUM(B5+B13+B23+B33+B43+B53+B57+B65+B69)</f>
        <v>229012548.27000001</v>
      </c>
      <c r="C77" s="17">
        <f t="shared" si="4"/>
        <v>90182183.680000007</v>
      </c>
      <c r="D77" s="17">
        <f t="shared" si="4"/>
        <v>319194731.94999993</v>
      </c>
      <c r="E77" s="17">
        <f t="shared" si="4"/>
        <v>165323408.79999998</v>
      </c>
      <c r="F77" s="17">
        <f t="shared" si="4"/>
        <v>165270571.76999998</v>
      </c>
      <c r="G77" s="17">
        <f t="shared" si="4"/>
        <v>153871323.15000001</v>
      </c>
      <c r="H77" s="29"/>
    </row>
    <row r="78" spans="1:8" x14ac:dyDescent="0.2">
      <c r="H78" s="29"/>
    </row>
    <row r="79" spans="1:8" x14ac:dyDescent="0.2">
      <c r="A79" s="1" t="s">
        <v>120</v>
      </c>
      <c r="H79" s="29"/>
    </row>
    <row r="80" spans="1:8" x14ac:dyDescent="0.2">
      <c r="H80" s="29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activeCell="G22" sqref="A1:G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3" t="s">
        <v>130</v>
      </c>
      <c r="B1" s="31"/>
      <c r="C1" s="31"/>
      <c r="D1" s="31"/>
      <c r="E1" s="31"/>
      <c r="F1" s="31"/>
      <c r="G1" s="32"/>
    </row>
    <row r="2" spans="1:7" x14ac:dyDescent="0.2">
      <c r="A2" s="36"/>
      <c r="B2" s="33" t="s">
        <v>57</v>
      </c>
      <c r="C2" s="31"/>
      <c r="D2" s="31"/>
      <c r="E2" s="31"/>
      <c r="F2" s="32"/>
      <c r="G2" s="34" t="s">
        <v>56</v>
      </c>
    </row>
    <row r="3" spans="1:7" ht="24.95" customHeight="1" x14ac:dyDescent="0.2">
      <c r="A3" s="37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5"/>
    </row>
    <row r="4" spans="1:7" x14ac:dyDescent="0.2">
      <c r="A4" s="38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8">
        <v>226403240.27000001</v>
      </c>
      <c r="C5" s="18">
        <v>52170789.890000001</v>
      </c>
      <c r="D5" s="18">
        <f>B5+C5</f>
        <v>278574030.16000003</v>
      </c>
      <c r="E5" s="18">
        <v>163784051.94999999</v>
      </c>
      <c r="F5" s="18">
        <v>163731214.91999999</v>
      </c>
      <c r="G5" s="18">
        <f>D5-E5</f>
        <v>114789978.21000004</v>
      </c>
    </row>
    <row r="6" spans="1:7" x14ac:dyDescent="0.2">
      <c r="A6" s="7" t="s">
        <v>1</v>
      </c>
      <c r="B6" s="18">
        <v>2609308</v>
      </c>
      <c r="C6" s="18">
        <v>38011393.789999999</v>
      </c>
      <c r="D6" s="18">
        <f>B6+C6</f>
        <v>40620701.789999999</v>
      </c>
      <c r="E6" s="18">
        <v>1539356.85</v>
      </c>
      <c r="F6" s="18">
        <v>1539356.85</v>
      </c>
      <c r="G6" s="18">
        <f>D6-E6</f>
        <v>39081344.939999998</v>
      </c>
    </row>
    <row r="7" spans="1:7" x14ac:dyDescent="0.2">
      <c r="A7" s="7" t="s">
        <v>2</v>
      </c>
      <c r="B7" s="18">
        <v>0</v>
      </c>
      <c r="C7" s="18">
        <v>0</v>
      </c>
      <c r="D7" s="18">
        <f>B7+C7</f>
        <v>0</v>
      </c>
      <c r="E7" s="18">
        <v>0</v>
      </c>
      <c r="F7" s="18">
        <v>0</v>
      </c>
      <c r="G7" s="18">
        <f>D7-E7</f>
        <v>0</v>
      </c>
    </row>
    <row r="8" spans="1:7" x14ac:dyDescent="0.2">
      <c r="A8" s="7" t="s">
        <v>39</v>
      </c>
      <c r="B8" s="18">
        <v>0</v>
      </c>
      <c r="C8" s="18">
        <v>0</v>
      </c>
      <c r="D8" s="18">
        <f>B8+C8</f>
        <v>0</v>
      </c>
      <c r="E8" s="18">
        <v>0</v>
      </c>
      <c r="F8" s="18">
        <v>0</v>
      </c>
      <c r="G8" s="18">
        <f>D8-E8</f>
        <v>0</v>
      </c>
    </row>
    <row r="9" spans="1:7" x14ac:dyDescent="0.2">
      <c r="A9" s="13" t="s">
        <v>36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D9-E9</f>
        <v>0</v>
      </c>
    </row>
    <row r="10" spans="1:7" x14ac:dyDescent="0.2">
      <c r="A10" s="11" t="s">
        <v>50</v>
      </c>
      <c r="B10" s="17">
        <f t="shared" ref="B10:G10" si="0">SUM(B5+B6+B7+B8+B9)</f>
        <v>229012548.27000001</v>
      </c>
      <c r="C10" s="17">
        <f t="shared" si="0"/>
        <v>90182183.680000007</v>
      </c>
      <c r="D10" s="17">
        <f t="shared" si="0"/>
        <v>319194731.95000005</v>
      </c>
      <c r="E10" s="17">
        <f t="shared" si="0"/>
        <v>165323408.79999998</v>
      </c>
      <c r="F10" s="17">
        <f t="shared" si="0"/>
        <v>165270571.76999998</v>
      </c>
      <c r="G10" s="17">
        <f t="shared" si="0"/>
        <v>153871323.15000004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workbookViewId="0">
      <selection activeCell="I14" sqref="I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9" ht="45" customHeight="1" x14ac:dyDescent="0.2">
      <c r="A1" s="33" t="s">
        <v>138</v>
      </c>
      <c r="B1" s="31"/>
      <c r="C1" s="31"/>
      <c r="D1" s="31"/>
      <c r="E1" s="31"/>
      <c r="F1" s="31"/>
      <c r="G1" s="32"/>
    </row>
    <row r="2" spans="1:9" x14ac:dyDescent="0.2">
      <c r="A2" s="36" t="s">
        <v>51</v>
      </c>
      <c r="B2" s="33" t="s">
        <v>57</v>
      </c>
      <c r="C2" s="31"/>
      <c r="D2" s="31"/>
      <c r="E2" s="31"/>
      <c r="F2" s="32"/>
      <c r="G2" s="34" t="s">
        <v>56</v>
      </c>
    </row>
    <row r="3" spans="1:9" ht="24.95" customHeight="1" x14ac:dyDescent="0.2">
      <c r="A3" s="37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5"/>
    </row>
    <row r="4" spans="1:9" x14ac:dyDescent="0.2">
      <c r="A4" s="38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9" x14ac:dyDescent="0.2">
      <c r="A5" s="25"/>
      <c r="B5" s="8"/>
      <c r="C5" s="8"/>
      <c r="D5" s="8"/>
      <c r="E5" s="8"/>
      <c r="F5" s="8"/>
      <c r="G5" s="8"/>
    </row>
    <row r="6" spans="1:9" x14ac:dyDescent="0.2">
      <c r="A6" s="26" t="s">
        <v>131</v>
      </c>
      <c r="B6" s="6">
        <v>18133025.73</v>
      </c>
      <c r="C6" s="6">
        <v>18128877.280000001</v>
      </c>
      <c r="D6" s="6">
        <f>B6+C6</f>
        <v>36261903.010000005</v>
      </c>
      <c r="E6" s="6">
        <v>20629927.879999999</v>
      </c>
      <c r="F6" s="6">
        <v>20629927.879999999</v>
      </c>
      <c r="G6" s="6">
        <f>D6-E6</f>
        <v>15631975.130000006</v>
      </c>
    </row>
    <row r="7" spans="1:9" x14ac:dyDescent="0.2">
      <c r="A7" s="26" t="s">
        <v>132</v>
      </c>
      <c r="B7" s="6">
        <v>49308814.25</v>
      </c>
      <c r="C7" s="6">
        <v>11824678.67</v>
      </c>
      <c r="D7" s="6">
        <f t="shared" ref="D7:D12" si="0">B7+C7</f>
        <v>61133492.920000002</v>
      </c>
      <c r="E7" s="6">
        <v>30161428.34</v>
      </c>
      <c r="F7" s="6">
        <v>30108443.260000002</v>
      </c>
      <c r="G7" s="6">
        <f t="shared" ref="G7:G12" si="1">D7-E7</f>
        <v>30972064.580000002</v>
      </c>
    </row>
    <row r="8" spans="1:9" x14ac:dyDescent="0.2">
      <c r="A8" s="26" t="s">
        <v>133</v>
      </c>
      <c r="B8" s="6">
        <v>139635337.88999999</v>
      </c>
      <c r="C8" s="6">
        <v>56793950.549999997</v>
      </c>
      <c r="D8" s="6">
        <f t="shared" si="0"/>
        <v>196429288.44</v>
      </c>
      <c r="E8" s="6">
        <v>99047625.510000005</v>
      </c>
      <c r="F8" s="6">
        <v>99047625.510000005</v>
      </c>
      <c r="G8" s="6">
        <f t="shared" si="1"/>
        <v>97381662.929999992</v>
      </c>
    </row>
    <row r="9" spans="1:9" x14ac:dyDescent="0.2">
      <c r="A9" s="26" t="s">
        <v>134</v>
      </c>
      <c r="B9" s="6">
        <v>3164228.85</v>
      </c>
      <c r="C9" s="6">
        <v>160157.5</v>
      </c>
      <c r="D9" s="6">
        <f t="shared" si="0"/>
        <v>3324386.35</v>
      </c>
      <c r="E9" s="6">
        <v>1442613.1</v>
      </c>
      <c r="F9" s="6">
        <v>1442613.1</v>
      </c>
      <c r="G9" s="6">
        <f t="shared" si="1"/>
        <v>1881773.25</v>
      </c>
    </row>
    <row r="10" spans="1:9" x14ac:dyDescent="0.2">
      <c r="A10" s="26" t="s">
        <v>135</v>
      </c>
      <c r="B10" s="6">
        <v>5365311.95</v>
      </c>
      <c r="C10" s="6">
        <v>1286844.92</v>
      </c>
      <c r="D10" s="6">
        <f t="shared" si="0"/>
        <v>6652156.8700000001</v>
      </c>
      <c r="E10" s="6">
        <v>3433556.72</v>
      </c>
      <c r="F10" s="6">
        <v>3433704.77</v>
      </c>
      <c r="G10" s="6">
        <f t="shared" si="1"/>
        <v>3218600.15</v>
      </c>
    </row>
    <row r="11" spans="1:9" x14ac:dyDescent="0.2">
      <c r="A11" s="26" t="s">
        <v>136</v>
      </c>
      <c r="B11" s="6">
        <v>1664279.55</v>
      </c>
      <c r="C11" s="6">
        <v>92099.93</v>
      </c>
      <c r="D11" s="6">
        <f t="shared" si="0"/>
        <v>1756379.48</v>
      </c>
      <c r="E11" s="6">
        <v>1033425.45</v>
      </c>
      <c r="F11" s="6">
        <v>1033425.45</v>
      </c>
      <c r="G11" s="6">
        <f t="shared" si="1"/>
        <v>722954.03</v>
      </c>
    </row>
    <row r="12" spans="1:9" x14ac:dyDescent="0.2">
      <c r="A12" s="26" t="s">
        <v>137</v>
      </c>
      <c r="B12" s="6">
        <v>11741550.050000001</v>
      </c>
      <c r="C12" s="6">
        <v>1895574.83</v>
      </c>
      <c r="D12" s="6">
        <f t="shared" si="0"/>
        <v>13637124.880000001</v>
      </c>
      <c r="E12" s="6">
        <v>9574831.8000000007</v>
      </c>
      <c r="F12" s="6">
        <v>9574831.8000000007</v>
      </c>
      <c r="G12" s="6">
        <f t="shared" si="1"/>
        <v>4062293.08</v>
      </c>
    </row>
    <row r="13" spans="1:9" x14ac:dyDescent="0.2">
      <c r="A13" s="26"/>
      <c r="B13" s="6"/>
      <c r="C13" s="6"/>
      <c r="D13" s="6"/>
      <c r="E13" s="6"/>
      <c r="F13" s="6"/>
      <c r="G13" s="6"/>
    </row>
    <row r="14" spans="1:9" x14ac:dyDescent="0.2">
      <c r="A14" s="12" t="s">
        <v>50</v>
      </c>
      <c r="B14" s="20">
        <f t="shared" ref="B14:G14" si="2">SUM(B6:B13)</f>
        <v>229012548.27000001</v>
      </c>
      <c r="C14" s="20">
        <f t="shared" si="2"/>
        <v>90182183.680000007</v>
      </c>
      <c r="D14" s="20">
        <f t="shared" si="2"/>
        <v>319194731.95000005</v>
      </c>
      <c r="E14" s="20">
        <f t="shared" si="2"/>
        <v>165323408.80000001</v>
      </c>
      <c r="F14" s="20">
        <f t="shared" si="2"/>
        <v>165270571.77000001</v>
      </c>
      <c r="G14" s="20">
        <f t="shared" si="2"/>
        <v>153871323.15000001</v>
      </c>
      <c r="I14" s="30"/>
    </row>
    <row r="17" spans="1:7" ht="45" customHeight="1" x14ac:dyDescent="0.2">
      <c r="A17" s="33" t="s">
        <v>139</v>
      </c>
      <c r="B17" s="31"/>
      <c r="C17" s="31"/>
      <c r="D17" s="31"/>
      <c r="E17" s="31"/>
      <c r="F17" s="31"/>
      <c r="G17" s="32"/>
    </row>
    <row r="18" spans="1:7" x14ac:dyDescent="0.2">
      <c r="A18" s="36" t="s">
        <v>51</v>
      </c>
      <c r="B18" s="33" t="s">
        <v>57</v>
      </c>
      <c r="C18" s="31"/>
      <c r="D18" s="31"/>
      <c r="E18" s="31"/>
      <c r="F18" s="32"/>
      <c r="G18" s="34" t="s">
        <v>56</v>
      </c>
    </row>
    <row r="19" spans="1:7" ht="22.5" x14ac:dyDescent="0.2">
      <c r="A19" s="37"/>
      <c r="B19" s="3" t="s">
        <v>52</v>
      </c>
      <c r="C19" s="3" t="s">
        <v>117</v>
      </c>
      <c r="D19" s="3" t="s">
        <v>53</v>
      </c>
      <c r="E19" s="3" t="s">
        <v>54</v>
      </c>
      <c r="F19" s="3" t="s">
        <v>55</v>
      </c>
      <c r="G19" s="35"/>
    </row>
    <row r="20" spans="1:7" x14ac:dyDescent="0.2">
      <c r="A20" s="38"/>
      <c r="B20" s="4">
        <v>1</v>
      </c>
      <c r="C20" s="4">
        <v>2</v>
      </c>
      <c r="D20" s="4" t="s">
        <v>118</v>
      </c>
      <c r="E20" s="4">
        <v>4</v>
      </c>
      <c r="F20" s="4">
        <v>5</v>
      </c>
      <c r="G20" s="4" t="s">
        <v>119</v>
      </c>
    </row>
    <row r="21" spans="1:7" x14ac:dyDescent="0.2">
      <c r="A21" s="27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7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7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7" t="s">
        <v>121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2" t="s">
        <v>50</v>
      </c>
      <c r="B25" s="20">
        <f t="shared" ref="B25:G25" si="5">SUM(B21:B24)</f>
        <v>0</v>
      </c>
      <c r="C25" s="20">
        <f t="shared" si="5"/>
        <v>0</v>
      </c>
      <c r="D25" s="20">
        <f t="shared" si="5"/>
        <v>0</v>
      </c>
      <c r="E25" s="20">
        <f t="shared" si="5"/>
        <v>0</v>
      </c>
      <c r="F25" s="20">
        <f t="shared" si="5"/>
        <v>0</v>
      </c>
      <c r="G25" s="20">
        <f t="shared" si="5"/>
        <v>0</v>
      </c>
    </row>
    <row r="28" spans="1:7" ht="45" customHeight="1" x14ac:dyDescent="0.2">
      <c r="A28" s="33" t="s">
        <v>140</v>
      </c>
      <c r="B28" s="31"/>
      <c r="C28" s="31"/>
      <c r="D28" s="31"/>
      <c r="E28" s="31"/>
      <c r="F28" s="31"/>
      <c r="G28" s="32"/>
    </row>
    <row r="29" spans="1:7" x14ac:dyDescent="0.2">
      <c r="A29" s="36" t="s">
        <v>51</v>
      </c>
      <c r="B29" s="33" t="s">
        <v>57</v>
      </c>
      <c r="C29" s="31"/>
      <c r="D29" s="31"/>
      <c r="E29" s="31"/>
      <c r="F29" s="32"/>
      <c r="G29" s="34" t="s">
        <v>56</v>
      </c>
    </row>
    <row r="30" spans="1:7" ht="22.5" x14ac:dyDescent="0.2">
      <c r="A30" s="37"/>
      <c r="B30" s="3" t="s">
        <v>52</v>
      </c>
      <c r="C30" s="3" t="s">
        <v>117</v>
      </c>
      <c r="D30" s="3" t="s">
        <v>53</v>
      </c>
      <c r="E30" s="3" t="s">
        <v>54</v>
      </c>
      <c r="F30" s="3" t="s">
        <v>55</v>
      </c>
      <c r="G30" s="35"/>
    </row>
    <row r="31" spans="1:7" x14ac:dyDescent="0.2">
      <c r="A31" s="38"/>
      <c r="B31" s="4">
        <v>1</v>
      </c>
      <c r="C31" s="4">
        <v>2</v>
      </c>
      <c r="D31" s="4" t="s">
        <v>118</v>
      </c>
      <c r="E31" s="4">
        <v>4</v>
      </c>
      <c r="F31" s="4">
        <v>5</v>
      </c>
      <c r="G31" s="4" t="s">
        <v>119</v>
      </c>
    </row>
    <row r="32" spans="1:7" x14ac:dyDescent="0.2">
      <c r="A32" s="28" t="s">
        <v>12</v>
      </c>
      <c r="B32" s="6">
        <v>229012548.27000001</v>
      </c>
      <c r="C32" s="6">
        <v>90182183.680000007</v>
      </c>
      <c r="D32" s="6">
        <f t="shared" ref="D32:D38" si="6">B32+C32</f>
        <v>319194731.95000005</v>
      </c>
      <c r="E32" s="6">
        <v>165323408.80000001</v>
      </c>
      <c r="F32" s="6">
        <v>165270571.77000001</v>
      </c>
      <c r="G32" s="6">
        <f t="shared" ref="G32:G38" si="7">D32-E32</f>
        <v>153871323.15000004</v>
      </c>
    </row>
    <row r="33" spans="1:7" x14ac:dyDescent="0.2">
      <c r="A33" s="28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8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8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8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8" t="s">
        <v>128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8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2" t="s">
        <v>50</v>
      </c>
      <c r="B39" s="20">
        <f t="shared" ref="B39:G39" si="8">SUM(B32:B38)</f>
        <v>229012548.27000001</v>
      </c>
      <c r="C39" s="20">
        <f t="shared" si="8"/>
        <v>90182183.680000007</v>
      </c>
      <c r="D39" s="20">
        <f t="shared" si="8"/>
        <v>319194731.95000005</v>
      </c>
      <c r="E39" s="20">
        <f t="shared" si="8"/>
        <v>165323408.80000001</v>
      </c>
      <c r="F39" s="20">
        <f t="shared" si="8"/>
        <v>165270571.77000001</v>
      </c>
      <c r="G39" s="20">
        <f t="shared" si="8"/>
        <v>153871323.15000004</v>
      </c>
    </row>
    <row r="41" spans="1:7" x14ac:dyDescent="0.2">
      <c r="A41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9" sqref="C1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5.5" customHeight="1" thickTop="1" x14ac:dyDescent="0.2">
      <c r="A1" s="39" t="s">
        <v>141</v>
      </c>
      <c r="B1" s="40"/>
      <c r="C1" s="40"/>
      <c r="D1" s="40"/>
      <c r="E1" s="40"/>
      <c r="F1" s="40"/>
      <c r="G1" s="41"/>
    </row>
    <row r="2" spans="1:7" x14ac:dyDescent="0.2">
      <c r="A2" s="42" t="s">
        <v>51</v>
      </c>
      <c r="B2" s="33" t="s">
        <v>57</v>
      </c>
      <c r="C2" s="31"/>
      <c r="D2" s="31"/>
      <c r="E2" s="31"/>
      <c r="F2" s="32"/>
      <c r="G2" s="43" t="s">
        <v>56</v>
      </c>
    </row>
    <row r="3" spans="1:7" ht="24.95" customHeight="1" x14ac:dyDescent="0.2">
      <c r="A3" s="44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5"/>
    </row>
    <row r="4" spans="1:7" x14ac:dyDescent="0.2">
      <c r="A4" s="4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7" t="s">
        <v>119</v>
      </c>
    </row>
    <row r="5" spans="1:7" x14ac:dyDescent="0.2">
      <c r="A5" s="48" t="s">
        <v>15</v>
      </c>
      <c r="B5" s="15">
        <f t="shared" ref="B5:G5" si="0">SUM(B6:B13)</f>
        <v>1664279.55</v>
      </c>
      <c r="C5" s="15">
        <f t="shared" si="0"/>
        <v>92099.93</v>
      </c>
      <c r="D5" s="15">
        <f t="shared" si="0"/>
        <v>1756379.48</v>
      </c>
      <c r="E5" s="15">
        <f t="shared" si="0"/>
        <v>1033425.45</v>
      </c>
      <c r="F5" s="15">
        <f t="shared" si="0"/>
        <v>1033425.45</v>
      </c>
      <c r="G5" s="49">
        <f t="shared" si="0"/>
        <v>722954.03</v>
      </c>
    </row>
    <row r="6" spans="1:7" x14ac:dyDescent="0.2">
      <c r="A6" s="5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51">
        <f>D6-E6</f>
        <v>0</v>
      </c>
    </row>
    <row r="7" spans="1:7" x14ac:dyDescent="0.2">
      <c r="A7" s="5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51">
        <f t="shared" ref="G7:G13" si="2">D7-E7</f>
        <v>0</v>
      </c>
    </row>
    <row r="8" spans="1:7" x14ac:dyDescent="0.2">
      <c r="A8" s="50" t="s">
        <v>122</v>
      </c>
      <c r="B8" s="6">
        <v>1664279.55</v>
      </c>
      <c r="C8" s="6">
        <v>92099.93</v>
      </c>
      <c r="D8" s="6">
        <f t="shared" si="1"/>
        <v>1756379.48</v>
      </c>
      <c r="E8" s="6">
        <v>1033425.45</v>
      </c>
      <c r="F8" s="6">
        <v>1033425.45</v>
      </c>
      <c r="G8" s="51">
        <f t="shared" si="2"/>
        <v>722954.03</v>
      </c>
    </row>
    <row r="9" spans="1:7" x14ac:dyDescent="0.2">
      <c r="A9" s="5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51">
        <f t="shared" si="2"/>
        <v>0</v>
      </c>
    </row>
    <row r="10" spans="1:7" x14ac:dyDescent="0.2">
      <c r="A10" s="50" t="s">
        <v>22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51">
        <f t="shared" si="2"/>
        <v>0</v>
      </c>
    </row>
    <row r="11" spans="1:7" x14ac:dyDescent="0.2">
      <c r="A11" s="5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51">
        <f t="shared" si="2"/>
        <v>0</v>
      </c>
    </row>
    <row r="12" spans="1:7" x14ac:dyDescent="0.2">
      <c r="A12" s="5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51">
        <f t="shared" si="2"/>
        <v>0</v>
      </c>
    </row>
    <row r="13" spans="1:7" x14ac:dyDescent="0.2">
      <c r="A13" s="5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51">
        <f t="shared" si="2"/>
        <v>0</v>
      </c>
    </row>
    <row r="14" spans="1:7" x14ac:dyDescent="0.2">
      <c r="A14" s="48" t="s">
        <v>19</v>
      </c>
      <c r="B14" s="15">
        <f t="shared" ref="B14:G14" si="3">SUM(B15:B21)</f>
        <v>227348268.72</v>
      </c>
      <c r="C14" s="15">
        <f t="shared" si="3"/>
        <v>90090083.75</v>
      </c>
      <c r="D14" s="15">
        <f t="shared" si="3"/>
        <v>317438352.47000003</v>
      </c>
      <c r="E14" s="15">
        <f t="shared" si="3"/>
        <v>164289983.34999999</v>
      </c>
      <c r="F14" s="15">
        <f t="shared" si="3"/>
        <v>164237146.31999999</v>
      </c>
      <c r="G14" s="49">
        <f t="shared" si="3"/>
        <v>153148369.12000003</v>
      </c>
    </row>
    <row r="15" spans="1:7" x14ac:dyDescent="0.2">
      <c r="A15" s="5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51">
        <f t="shared" ref="G15:G21" si="4">D15-E15</f>
        <v>0</v>
      </c>
    </row>
    <row r="16" spans="1:7" x14ac:dyDescent="0.2">
      <c r="A16" s="5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51">
        <f t="shared" si="4"/>
        <v>0</v>
      </c>
    </row>
    <row r="17" spans="1:7" x14ac:dyDescent="0.2">
      <c r="A17" s="5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51">
        <f t="shared" si="4"/>
        <v>0</v>
      </c>
    </row>
    <row r="18" spans="1:7" x14ac:dyDescent="0.2">
      <c r="A18" s="5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51">
        <f t="shared" si="4"/>
        <v>0</v>
      </c>
    </row>
    <row r="19" spans="1:7" x14ac:dyDescent="0.2">
      <c r="A19" s="50" t="s">
        <v>44</v>
      </c>
      <c r="B19" s="6">
        <v>227348268.72</v>
      </c>
      <c r="C19" s="6">
        <v>90090083.75</v>
      </c>
      <c r="D19" s="6">
        <f t="shared" si="5"/>
        <v>317438352.47000003</v>
      </c>
      <c r="E19" s="6">
        <v>164289983.34999999</v>
      </c>
      <c r="F19" s="6">
        <v>164237146.31999999</v>
      </c>
      <c r="G19" s="51">
        <f t="shared" si="4"/>
        <v>153148369.12000003</v>
      </c>
    </row>
    <row r="20" spans="1:7" x14ac:dyDescent="0.2">
      <c r="A20" s="5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51">
        <f t="shared" si="4"/>
        <v>0</v>
      </c>
    </row>
    <row r="21" spans="1:7" x14ac:dyDescent="0.2">
      <c r="A21" s="5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51">
        <f t="shared" si="4"/>
        <v>0</v>
      </c>
    </row>
    <row r="22" spans="1:7" x14ac:dyDescent="0.2">
      <c r="A22" s="48" t="s">
        <v>46</v>
      </c>
      <c r="B22" s="15">
        <f t="shared" ref="B22:G22" si="6">SUM(B23:B31)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49">
        <f t="shared" si="6"/>
        <v>0</v>
      </c>
    </row>
    <row r="23" spans="1:7" x14ac:dyDescent="0.2">
      <c r="A23" s="5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51">
        <f t="shared" ref="G23:G31" si="7">D23-E23</f>
        <v>0</v>
      </c>
    </row>
    <row r="24" spans="1:7" x14ac:dyDescent="0.2">
      <c r="A24" s="5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51">
        <f t="shared" si="7"/>
        <v>0</v>
      </c>
    </row>
    <row r="25" spans="1:7" x14ac:dyDescent="0.2">
      <c r="A25" s="5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51">
        <f t="shared" si="7"/>
        <v>0</v>
      </c>
    </row>
    <row r="26" spans="1:7" x14ac:dyDescent="0.2">
      <c r="A26" s="5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51">
        <f t="shared" si="7"/>
        <v>0</v>
      </c>
    </row>
    <row r="27" spans="1:7" x14ac:dyDescent="0.2">
      <c r="A27" s="5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51">
        <f t="shared" si="7"/>
        <v>0</v>
      </c>
    </row>
    <row r="28" spans="1:7" x14ac:dyDescent="0.2">
      <c r="A28" s="5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51">
        <f t="shared" si="7"/>
        <v>0</v>
      </c>
    </row>
    <row r="29" spans="1:7" x14ac:dyDescent="0.2">
      <c r="A29" s="5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51">
        <f t="shared" si="7"/>
        <v>0</v>
      </c>
    </row>
    <row r="30" spans="1:7" x14ac:dyDescent="0.2">
      <c r="A30" s="5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51">
        <f t="shared" si="7"/>
        <v>0</v>
      </c>
    </row>
    <row r="31" spans="1:7" x14ac:dyDescent="0.2">
      <c r="A31" s="5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51">
        <f t="shared" si="7"/>
        <v>0</v>
      </c>
    </row>
    <row r="32" spans="1:7" x14ac:dyDescent="0.2">
      <c r="A32" s="48" t="s">
        <v>31</v>
      </c>
      <c r="B32" s="15">
        <f t="shared" ref="B32:G32" si="9">SUM(B33:B36)</f>
        <v>0</v>
      </c>
      <c r="C32" s="15">
        <f t="shared" si="9"/>
        <v>0</v>
      </c>
      <c r="D32" s="15">
        <f t="shared" si="9"/>
        <v>0</v>
      </c>
      <c r="E32" s="15">
        <f t="shared" si="9"/>
        <v>0</v>
      </c>
      <c r="F32" s="15">
        <f t="shared" si="9"/>
        <v>0</v>
      </c>
      <c r="G32" s="49">
        <f t="shared" si="9"/>
        <v>0</v>
      </c>
    </row>
    <row r="33" spans="1:7" x14ac:dyDescent="0.2">
      <c r="A33" s="5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51">
        <f t="shared" ref="G33:G36" si="10">D33-E33</f>
        <v>0</v>
      </c>
    </row>
    <row r="34" spans="1:7" ht="11.25" customHeight="1" x14ac:dyDescent="0.2">
      <c r="A34" s="5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51">
        <f t="shared" si="10"/>
        <v>0</v>
      </c>
    </row>
    <row r="35" spans="1:7" x14ac:dyDescent="0.2">
      <c r="A35" s="5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51">
        <f t="shared" si="10"/>
        <v>0</v>
      </c>
    </row>
    <row r="36" spans="1:7" x14ac:dyDescent="0.2">
      <c r="A36" s="5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51">
        <f t="shared" si="10"/>
        <v>0</v>
      </c>
    </row>
    <row r="37" spans="1:7" ht="12" thickBot="1" x14ac:dyDescent="0.25">
      <c r="A37" s="52" t="s">
        <v>50</v>
      </c>
      <c r="B37" s="53">
        <f t="shared" ref="B37:G37" si="12">SUM(B32+B22+B14+B5)</f>
        <v>229012548.27000001</v>
      </c>
      <c r="C37" s="53">
        <f t="shared" si="12"/>
        <v>90182183.680000007</v>
      </c>
      <c r="D37" s="53">
        <f t="shared" si="12"/>
        <v>319194731.95000005</v>
      </c>
      <c r="E37" s="53">
        <f t="shared" si="12"/>
        <v>165323408.79999998</v>
      </c>
      <c r="F37" s="53">
        <f t="shared" si="12"/>
        <v>165270571.76999998</v>
      </c>
      <c r="G37" s="54">
        <f t="shared" si="12"/>
        <v>153871323.15000004</v>
      </c>
    </row>
    <row r="38" spans="1:7" ht="12" thickTop="1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2023-10-18T22:50:43Z</cp:lastPrinted>
  <dcterms:created xsi:type="dcterms:W3CDTF">2014-02-10T03:37:14Z</dcterms:created>
  <dcterms:modified xsi:type="dcterms:W3CDTF">2023-10-18T22:51:55Z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