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H77" i="3"/>
  <c r="H76" i="3"/>
  <c r="H75" i="3"/>
  <c r="H74" i="3"/>
  <c r="G73" i="3"/>
  <c r="F73" i="3"/>
  <c r="E73" i="3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H43" i="3" s="1"/>
  <c r="D43" i="3"/>
  <c r="C43" i="3"/>
  <c r="C42" i="3" s="1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F5" i="3" s="1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D5" i="3" s="1"/>
  <c r="C6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F27" i="4" l="1"/>
  <c r="D42" i="3"/>
  <c r="D79" i="3" s="1"/>
  <c r="H16" i="3"/>
  <c r="H5" i="3" s="1"/>
  <c r="B26" i="2"/>
  <c r="F26" i="2"/>
  <c r="D26" i="2"/>
  <c r="H43" i="1"/>
  <c r="H23" i="1"/>
  <c r="D4" i="1"/>
  <c r="C16" i="4"/>
  <c r="C27" i="4" s="1"/>
  <c r="H13" i="1"/>
  <c r="C79" i="1"/>
  <c r="G79" i="1"/>
  <c r="H98" i="1"/>
  <c r="H118" i="1"/>
  <c r="E26" i="2"/>
  <c r="C5" i="3"/>
  <c r="C79" i="3" s="1"/>
  <c r="G5" i="3"/>
  <c r="G79" i="3" s="1"/>
  <c r="H73" i="3"/>
  <c r="E4" i="4"/>
  <c r="E27" i="4" s="1"/>
  <c r="G19" i="4"/>
  <c r="D79" i="1"/>
  <c r="F79" i="1"/>
  <c r="F4" i="1"/>
  <c r="C4" i="1"/>
  <c r="G4" i="1"/>
  <c r="H66" i="1"/>
  <c r="H70" i="1"/>
  <c r="H88" i="1"/>
  <c r="H108" i="1"/>
  <c r="H128" i="1"/>
  <c r="H132" i="1"/>
  <c r="C26" i="2"/>
  <c r="F42" i="3"/>
  <c r="F79" i="3" s="1"/>
  <c r="H53" i="3"/>
  <c r="H62" i="3"/>
  <c r="G7" i="4"/>
  <c r="D16" i="4"/>
  <c r="D27" i="4" s="1"/>
  <c r="G16" i="4"/>
  <c r="E5" i="3"/>
  <c r="H6" i="3"/>
  <c r="G16" i="2"/>
  <c r="G5" i="2"/>
  <c r="E79" i="1"/>
  <c r="H80" i="1"/>
  <c r="E4" i="1"/>
  <c r="H5" i="1"/>
  <c r="E42" i="3"/>
  <c r="H42" i="3" s="1"/>
  <c r="G11" i="4"/>
  <c r="G4" i="4" s="1"/>
  <c r="G27" i="4" l="1"/>
  <c r="G26" i="2"/>
  <c r="H79" i="1"/>
  <c r="G154" i="1"/>
  <c r="C154" i="1"/>
  <c r="F154" i="1"/>
  <c r="D154" i="1"/>
  <c r="H4" i="1"/>
  <c r="H79" i="3"/>
  <c r="E154" i="1"/>
  <c r="E79" i="3"/>
  <c r="H154" i="1" l="1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<sst xmlns="http://schemas.openxmlformats.org/spreadsheetml/2006/main" count="473" uniqueCount="330">
  <si>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</si>
  <si>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</si>
  <si>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</si>
  <si>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</si>
  <si>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</si>
  <si>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</si>
  <si>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</si>
  <si>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</si>
  <si>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</si>
  <si>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</si>
  <si>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</si>
  <si>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</si>
  <si>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</si>
  <si>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</si>
  <si>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</si>
  <si>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</si>
  <si>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</si>
  <si>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</si>
  <si>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</si>
  <si>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</si>
  <si>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</si>
  <si>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</si>
  <si>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</si>
  <si>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</si>
  <si>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</si>
  <si>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</si>
  <si>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</si>
  <si>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</si>
  <si>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</si>
  <si>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</si>
  <si>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</si>
  <si>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</si>
  <si>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</si>
  <si>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</si>
  <si>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</si>
  <si>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</si>
  <si>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</si>
  <si>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</si>
  <si>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</si>
  <si>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</si>
  <si>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</si>
  <si>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</si>
  <si>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</si>
  <si>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</si>
  <si>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</si>
  <si>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</si>
  <si>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</si>
  <si>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</si>
  <si>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</si>
  <si>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</si>
  <si>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</si>
  <si>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</si>
  <si>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</si>
  <si>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</si>
  <si>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</si>
  <si>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</si>
  <si>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</si>
  <si>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</si>
  <si>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</si>
  <si>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</si>
  <si>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</si>
  <si>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</si>
  <si>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</si>
  <si>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</si>
  <si>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</si>
  <si>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</si>
  <si>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</si>
  <si>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</si>
  <si>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</si>
  <si>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</si>
  <si>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</si>
  <si>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</si>
  <si>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</si>
  <si>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</si>
  <si>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</si>
  <si>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</si>
  <si>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</si>
  <si>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</si>
  <si>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</si>
  <si>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</si>
  <si>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</si>
  <si>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</si>
  <si>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</si>
  <si>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</si>
  <si>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</si>
  <si>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</si>
  <si>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</si>
  <si>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</si>
  <si>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</si>
  <si>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</si>
  <si>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</si>
  <si>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</si>
  <si>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</si>
  <si>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</si>
  <si>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</si>
  <si>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</si>
  <si>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</si>
  <si>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</si>
  <si>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</si>
  <si>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</si>
  <si>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</si>
  <si>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</si>
  <si>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</si>
  <si>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</si>
  <si>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</si>
  <si>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</si>
  <si>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</si>
  <si>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</si>
  <si>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</si>
  <si>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</si>
  <si>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</si>
  <si>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</si>
  <si>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</si>
  <si>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</si>
  <si>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</si>
  <si>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</si>
  <si>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</si>
  <si>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</si>
  <si>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</si>
  <si>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</si>
  <si>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</si>
  <si>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</si>
  <si>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</si>
  <si>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</si>
  <si>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</si>
  <si>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</si>
  <si>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</si>
  <si>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</si>
  <si>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</si>
  <si>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</si>
  <si>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</si>
  <si>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</si>
  <si>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</si>
  <si>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</si>
  <si>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</si>
  <si>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</si>
  <si>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</si>
  <si>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</si>
  <si>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</si>
  <si>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</si>
  <si>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</si>
  <si>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</si>
  <si>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</si>
  <si>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</si>
  <si>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</si>
  <si>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</si>
  <si>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</si>
  <si>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</si>
  <si>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</si>
  <si>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</si>
  <si>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</si>
  <si>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</si>
  <si>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</si>
  <si>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</si>
  <si>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</si>
  <si>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</si>
  <si>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</si>
  <si>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</si>
  <si>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</si>
  <si>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</si>
  <si>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</si>
  <si>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</si>
  <si>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</si>
  <si>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</si>
  <si>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</si>
  <si>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</si>
  <si>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</si>
  <si>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</si>
  <si>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</si>
  <si>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</si>
  <si>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</si>
  <si>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</si>
  <si>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</si>
  <si>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</si>
  <si>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</si>
  <si>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</si>
  <si>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</si>
  <si>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</si>
  <si>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</si>
  <si>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</si>
  <si>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</si>
  <si>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</si>
  <si>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</si>
  <si>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</si>
  <si>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</si>
  <si>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</si>
  <si>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</si>
  <si>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</si>
  <si>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</si>
  <si>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</si>
  <si>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</si>
  <si>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</si>
  <si>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</si>
  <si>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</si>
  <si>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</si>
  <si>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</si>
  <si>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</si>
  <si>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</si>
  <si>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</si>
  <si>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</si>
  <si>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</si>
  <si>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</si>
  <si>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</si>
  <si>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</si>
  <si>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</si>
  <si>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</si>
  <si>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</si>
  <si>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</si>
  <si>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</si>
  <si>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</si>
  <si>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</si>
  <si>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</si>
  <si>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</si>
  <si>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</si>
  <si>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</si>
  <si>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</si>
  <si>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</si>
  <si>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</si>
  <si>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</si>
  <si>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</si>
  <si>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</si>
  <si>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</si>
  <si>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</si>
  <si>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</si>
  <si>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</si>
  <si>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</si>
  <si>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</si>
  <si>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</si>
  <si>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</si>
  <si>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</si>
  <si>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</si>
  <si>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</si>
  <si>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</si>
  <si>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</si>
  <si>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</si>
  <si>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</si>
  <si>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</si>
  <si>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</si>
  <si>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</si>
  <si>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</si>
  <si>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</si>
  <si>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</si>
  <si>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</si>
  <si>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</si>
  <si>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</si>
  <si>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</si>
  <si>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</si>
  <si>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</si>
  <si>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</si>
  <si>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</si>
  <si>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</si>
  <si>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</si>
  <si>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</si>
  <si>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</si>
  <si>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</si>
  <si>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</si>
  <si>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</si>
  <si>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</si>
  <si>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</si>
  <si>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</si>
  <si>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</si>
  <si>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</si>
  <si>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</si>
  <si>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</si>
  <si>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</si>
  <si>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</si>
  <si>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</si>
  <si>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</si>
  <si>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</si>
  <si>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</si>
  <si>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</si>
  <si>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</si>
  <si>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</si>
  <si>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</si>
  <si>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</si>
  <si>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</si>
  <si>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</si>
  <si>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</si>
  <si>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</si>
  <si>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</si>
  <si>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</si>
  <si>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</si>
  <si>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</si>
  <si>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</si>
  <si>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</si>
  <si>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</si>
  <si>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</si>
  <si>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</si>
  <si>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</si>
  <si>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</si>
  <si>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</si>
  <si>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</si>
  <si>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</si>
  <si>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</si>
  <si>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</si>
  <si>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</si>
  <si>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</si>
  <si>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</si>
  <si>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</si>
  <si>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</si>
  <si>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</si>
  <si>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</si>
  <si>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</si>
  <si>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</si>
  <si>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</si>
  <si>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</si>
  <si>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</si>
  <si>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</si>
  <si>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</si>
  <si>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</si>
  <si>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</si>
  <si>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</si>
  <si>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</si>
  <si>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</si>
  <si>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</si>
  <si>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</si>
  <si>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</si>
  <si>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</si>
  <si>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</si>
  <si>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</si>
  <si>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UNIVERSIDAD TECNOLOGICA DE LEON
Clasificación por Objeto del Gasto (Capítulo y Concepto)
al 30 de Junio de 2017
PESOS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</si>
  <si>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</si>
  <si>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</si>
  <si>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</si>
  <si>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</si>
  <si>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</si>
  <si>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</si>
  <si>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UNIVERSIDAD TECNOLOGICA DE LEON
Estado Analítico del Ejercicio del Presupuesto de Egresos Detallado - LDF
Clasificación Administrativa
al 30 de Junio de 2017
PESOS</t>
  </si>
  <si>
    <t>UNIVERSIDAD TECNOLOGICA DE LEON
Estado Analítico del Ejercicio del Presupuesto de Egresos Detallado - LDF
Clasificación Funcional (Finalidad y Función)
al 30 de Junio de 2017
PESOS</t>
  </si>
  <si>
    <t>UNIVERSIDAD TECNOLOGICA DE LEON
Estado Analítico del Ejercicio del Presupuesto de Egresos Detallado - LDF
Clasificación de Servicios Personales por Categoría
al 30 de Junio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</si>
</sst>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2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activeCell="C4" sqref="C4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53" t="s">
        <v>320</v>
      </c>
      <c r="B1" s="55"/>
      <c r="C1" s="55"/>
      <c r="D1" s="55"/>
      <c r="E1" s="55"/>
      <c r="F1" s="55"/>
      <c r="G1" s="55"/>
      <c r="H1" s="56"/>
    </row>
    <row r="2" spans="1:8">
      <c r="A2" s="53"/>
      <c r="B2" s="54"/>
      <c r="C2" s="52" t="s">
        <v>0</v>
      </c>
      <c r="D2" s="52"/>
      <c r="E2" s="52"/>
      <c r="F2" s="52"/>
      <c r="G2" s="52"/>
      <c r="H2" s="2"/>
    </row>
    <row r="3" spans="1:8" ht="22.5">
      <c r="A3" s="57" t="s">
        <v>1</v>
      </c>
      <c r="B3" s="58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59" t="s">
        <v>8</v>
      </c>
      <c r="B4" s="60"/>
      <c r="C4" s="5">
        <f>C5+C13+C23+C33+C43+C53+C57+C66+C70</f>
        <v>128963136.7</v>
      </c>
      <c r="D4" s="5">
        <f t="shared" ref="D4:H4" si="0">D5+D13+D23+D33+D43+D53+D57+D66+D70</f>
        <v>9825441.8599999994</v>
      </c>
      <c r="E4" s="5">
        <f t="shared" si="0"/>
        <v>138788578.56</v>
      </c>
      <c r="F4" s="5">
        <f t="shared" si="0"/>
        <v>43758998.559999995</v>
      </c>
      <c r="G4" s="5">
        <f t="shared" si="0"/>
        <v>42235794.119999997</v>
      </c>
      <c r="H4" s="5">
        <f t="shared" si="0"/>
        <v>95029580.000000015</v>
      </c>
    </row>
    <row r="5" spans="1:8">
      <c r="A5" s="61" t="s">
        <v>9</v>
      </c>
      <c r="B5" s="62"/>
      <c r="C5" s="6">
        <f>SUM(C6:C12)</f>
        <v>73124113.890000001</v>
      </c>
      <c r="D5" s="6">
        <f t="shared" ref="D5:H5" si="1">SUM(D6:D12)</f>
        <v>0</v>
      </c>
      <c r="E5" s="6">
        <f t="shared" si="1"/>
        <v>73124113.890000001</v>
      </c>
      <c r="F5" s="6">
        <f t="shared" si="1"/>
        <v>30849724.629999999</v>
      </c>
      <c r="G5" s="6">
        <f t="shared" si="1"/>
        <v>30849724.629999999</v>
      </c>
      <c r="H5" s="6">
        <f t="shared" si="1"/>
        <v>42274389.260000005</v>
      </c>
    </row>
    <row r="6" spans="1:8">
      <c r="A6" s="35" t="s">
        <v>142</v>
      </c>
      <c r="B6" s="36" t="s">
        <v>10</v>
      </c>
      <c r="C6" s="7">
        <v>14925261.24</v>
      </c>
      <c r="D6" s="7">
        <v>0</v>
      </c>
      <c r="E6" s="7">
        <f>C6+D6</f>
        <v>14925261.24</v>
      </c>
      <c r="F6" s="7">
        <v>8334088.4900000002</v>
      </c>
      <c r="G6" s="7">
        <v>8334088.4900000002</v>
      </c>
      <c r="H6" s="7">
        <f>E6-F6</f>
        <v>6591172.75</v>
      </c>
    </row>
    <row r="7" spans="1:8">
      <c r="A7" s="35" t="s">
        <v>143</v>
      </c>
      <c r="B7" s="36" t="s">
        <v>11</v>
      </c>
      <c r="C7" s="7">
        <v>20021644.32</v>
      </c>
      <c r="D7" s="7">
        <v>0</v>
      </c>
      <c r="E7" s="7">
        <f t="shared" ref="E7:E12" si="2">C7+D7</f>
        <v>20021644.32</v>
      </c>
      <c r="F7" s="7">
        <v>9815479.8399999999</v>
      </c>
      <c r="G7" s="7">
        <v>9815479.8399999999</v>
      </c>
      <c r="H7" s="7">
        <f t="shared" ref="H7:H70" si="3">E7-F7</f>
        <v>10206164.48</v>
      </c>
    </row>
    <row r="8" spans="1:8">
      <c r="A8" s="35" t="s">
        <v>144</v>
      </c>
      <c r="B8" s="36" t="s">
        <v>12</v>
      </c>
      <c r="C8" s="7">
        <v>7382942.7400000002</v>
      </c>
      <c r="D8" s="7">
        <v>0</v>
      </c>
      <c r="E8" s="7">
        <f t="shared" si="2"/>
        <v>7382942.7400000002</v>
      </c>
      <c r="F8" s="7">
        <v>838559.09</v>
      </c>
      <c r="G8" s="7">
        <v>838559.09</v>
      </c>
      <c r="H8" s="7">
        <f t="shared" si="3"/>
        <v>6544383.6500000004</v>
      </c>
    </row>
    <row r="9" spans="1:8">
      <c r="A9" s="35" t="s">
        <v>145</v>
      </c>
      <c r="B9" s="36" t="s">
        <v>13</v>
      </c>
      <c r="C9" s="7">
        <v>12624671.869999999</v>
      </c>
      <c r="D9" s="7">
        <v>0</v>
      </c>
      <c r="E9" s="7">
        <f t="shared" si="2"/>
        <v>12624671.869999999</v>
      </c>
      <c r="F9" s="7">
        <v>2561582.12</v>
      </c>
      <c r="G9" s="7">
        <v>2561582.12</v>
      </c>
      <c r="H9" s="7">
        <f t="shared" si="3"/>
        <v>10063089.75</v>
      </c>
    </row>
    <row r="10" spans="1:8">
      <c r="A10" s="35" t="s">
        <v>146</v>
      </c>
      <c r="B10" s="36" t="s">
        <v>14</v>
      </c>
      <c r="C10" s="7">
        <v>18169593.719999999</v>
      </c>
      <c r="D10" s="7">
        <v>0</v>
      </c>
      <c r="E10" s="7">
        <f t="shared" si="2"/>
        <v>18169593.719999999</v>
      </c>
      <c r="F10" s="7">
        <v>9300015.0899999999</v>
      </c>
      <c r="G10" s="7">
        <v>9300015.0899999999</v>
      </c>
      <c r="H10" s="7">
        <f t="shared" si="3"/>
        <v>8869578.629999999</v>
      </c>
    </row>
    <row r="11" spans="1:8">
      <c r="A11" s="35" t="s">
        <v>147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148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61" t="s">
        <v>17</v>
      </c>
      <c r="B13" s="62"/>
      <c r="C13" s="6">
        <f>SUM(C14:C22)</f>
        <v>4178604.1399999997</v>
      </c>
      <c r="D13" s="6">
        <f t="shared" ref="D13:G13" si="4">SUM(D14:D22)</f>
        <v>406697.62999999995</v>
      </c>
      <c r="E13" s="6">
        <f t="shared" si="4"/>
        <v>4585301.7699999996</v>
      </c>
      <c r="F13" s="6">
        <f t="shared" si="4"/>
        <v>1170060.25</v>
      </c>
      <c r="G13" s="6">
        <f t="shared" si="4"/>
        <v>943357.96</v>
      </c>
      <c r="H13" s="6">
        <f t="shared" si="3"/>
        <v>3415241.5199999996</v>
      </c>
    </row>
    <row r="14" spans="1:8">
      <c r="A14" s="35" t="s">
        <v>149</v>
      </c>
      <c r="B14" s="36" t="s">
        <v>18</v>
      </c>
      <c r="C14" s="7">
        <v>843378.81</v>
      </c>
      <c r="D14" s="7">
        <v>42870</v>
      </c>
      <c r="E14" s="7">
        <f t="shared" ref="E14:E22" si="5">C14+D14</f>
        <v>886248.81</v>
      </c>
      <c r="F14" s="7">
        <v>386513.9</v>
      </c>
      <c r="G14" s="7">
        <v>285932.77</v>
      </c>
      <c r="H14" s="7">
        <f t="shared" si="3"/>
        <v>499734.91000000003</v>
      </c>
    </row>
    <row r="15" spans="1:8">
      <c r="A15" s="35" t="s">
        <v>150</v>
      </c>
      <c r="B15" s="36" t="s">
        <v>19</v>
      </c>
      <c r="C15" s="7">
        <v>99280</v>
      </c>
      <c r="D15" s="7">
        <v>-8105.33</v>
      </c>
      <c r="E15" s="7">
        <f t="shared" si="5"/>
        <v>91174.67</v>
      </c>
      <c r="F15" s="7">
        <v>15816.32</v>
      </c>
      <c r="G15" s="7">
        <v>7921.75</v>
      </c>
      <c r="H15" s="7">
        <f t="shared" si="3"/>
        <v>75358.350000000006</v>
      </c>
    </row>
    <row r="16" spans="1:8">
      <c r="A16" s="35" t="s">
        <v>151</v>
      </c>
      <c r="B16" s="36" t="s">
        <v>20</v>
      </c>
      <c r="C16" s="7">
        <v>13000</v>
      </c>
      <c r="D16" s="7">
        <v>0</v>
      </c>
      <c r="E16" s="7">
        <f t="shared" si="5"/>
        <v>13000</v>
      </c>
      <c r="F16" s="7">
        <v>0</v>
      </c>
      <c r="G16" s="7">
        <v>0</v>
      </c>
      <c r="H16" s="7">
        <f t="shared" si="3"/>
        <v>13000</v>
      </c>
    </row>
    <row r="17" spans="1:8">
      <c r="A17" s="35" t="s">
        <v>152</v>
      </c>
      <c r="B17" s="36" t="s">
        <v>21</v>
      </c>
      <c r="C17" s="7">
        <v>895435.09</v>
      </c>
      <c r="D17" s="7">
        <v>257281.74</v>
      </c>
      <c r="E17" s="7">
        <f t="shared" si="5"/>
        <v>1152716.83</v>
      </c>
      <c r="F17" s="7">
        <v>123171.79</v>
      </c>
      <c r="G17" s="7">
        <v>108414.28</v>
      </c>
      <c r="H17" s="7">
        <f t="shared" si="3"/>
        <v>1029545.04</v>
      </c>
    </row>
    <row r="18" spans="1:8">
      <c r="A18" s="35" t="s">
        <v>153</v>
      </c>
      <c r="B18" s="36" t="s">
        <v>22</v>
      </c>
      <c r="C18" s="7">
        <v>420742</v>
      </c>
      <c r="D18" s="7">
        <v>-27992.080000000002</v>
      </c>
      <c r="E18" s="7">
        <f t="shared" si="5"/>
        <v>392749.92</v>
      </c>
      <c r="F18" s="7">
        <v>148537.24</v>
      </c>
      <c r="G18" s="7">
        <v>136859.23000000001</v>
      </c>
      <c r="H18" s="7">
        <f t="shared" si="3"/>
        <v>244212.68</v>
      </c>
    </row>
    <row r="19" spans="1:8">
      <c r="A19" s="35" t="s">
        <v>154</v>
      </c>
      <c r="B19" s="36" t="s">
        <v>23</v>
      </c>
      <c r="C19" s="7">
        <v>509367.24</v>
      </c>
      <c r="D19" s="7">
        <v>-23628</v>
      </c>
      <c r="E19" s="7">
        <f t="shared" si="5"/>
        <v>485739.24</v>
      </c>
      <c r="F19" s="7">
        <v>228495.56</v>
      </c>
      <c r="G19" s="7">
        <v>192586.41</v>
      </c>
      <c r="H19" s="7">
        <f t="shared" si="3"/>
        <v>257243.68</v>
      </c>
    </row>
    <row r="20" spans="1:8">
      <c r="A20" s="35" t="s">
        <v>155</v>
      </c>
      <c r="B20" s="36" t="s">
        <v>24</v>
      </c>
      <c r="C20" s="7">
        <v>499316</v>
      </c>
      <c r="D20" s="7">
        <v>42450</v>
      </c>
      <c r="E20" s="7">
        <f t="shared" si="5"/>
        <v>541766</v>
      </c>
      <c r="F20" s="7">
        <v>135243.5</v>
      </c>
      <c r="G20" s="7">
        <v>125537.31</v>
      </c>
      <c r="H20" s="7">
        <f t="shared" si="3"/>
        <v>406522.5</v>
      </c>
    </row>
    <row r="21" spans="1:8">
      <c r="A21" s="35" t="s">
        <v>156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157</v>
      </c>
      <c r="B22" s="36" t="s">
        <v>26</v>
      </c>
      <c r="C22" s="7">
        <v>898085</v>
      </c>
      <c r="D22" s="7">
        <v>123821.3</v>
      </c>
      <c r="E22" s="7">
        <f t="shared" si="5"/>
        <v>1021906.3</v>
      </c>
      <c r="F22" s="7">
        <v>132281.94</v>
      </c>
      <c r="G22" s="7">
        <v>86106.21</v>
      </c>
      <c r="H22" s="7">
        <f t="shared" si="3"/>
        <v>889624.3600000001</v>
      </c>
    </row>
    <row r="23" spans="1:8">
      <c r="A23" s="61" t="s">
        <v>27</v>
      </c>
      <c r="B23" s="62"/>
      <c r="C23" s="6">
        <f>SUM(C24:C32)</f>
        <v>41974810.829999998</v>
      </c>
      <c r="D23" s="6">
        <f t="shared" ref="D23:G23" si="6">SUM(D24:D32)</f>
        <v>7758306.0399999991</v>
      </c>
      <c r="E23" s="6">
        <f t="shared" si="6"/>
        <v>49733116.870000005</v>
      </c>
      <c r="F23" s="6">
        <f t="shared" si="6"/>
        <v>11459626.999999998</v>
      </c>
      <c r="G23" s="6">
        <f t="shared" si="6"/>
        <v>10225988.85</v>
      </c>
      <c r="H23" s="6">
        <f t="shared" si="3"/>
        <v>38273489.870000005</v>
      </c>
    </row>
    <row r="24" spans="1:8">
      <c r="A24" s="35" t="s">
        <v>158</v>
      </c>
      <c r="B24" s="36" t="s">
        <v>28</v>
      </c>
      <c r="C24" s="7">
        <v>3845833.2</v>
      </c>
      <c r="D24" s="7">
        <v>431156.78</v>
      </c>
      <c r="E24" s="7">
        <f t="shared" ref="E24:E32" si="7">C24+D24</f>
        <v>4276989.9800000004</v>
      </c>
      <c r="F24" s="7">
        <v>2341933.7799999998</v>
      </c>
      <c r="G24" s="7">
        <v>2139221.9</v>
      </c>
      <c r="H24" s="7">
        <f t="shared" si="3"/>
        <v>1935056.2000000007</v>
      </c>
    </row>
    <row r="25" spans="1:8">
      <c r="A25" s="35" t="s">
        <v>159</v>
      </c>
      <c r="B25" s="36" t="s">
        <v>29</v>
      </c>
      <c r="C25" s="7">
        <v>2677480</v>
      </c>
      <c r="D25" s="7">
        <v>1855370.68</v>
      </c>
      <c r="E25" s="7">
        <f t="shared" si="7"/>
        <v>4532850.68</v>
      </c>
      <c r="F25" s="7">
        <v>452320.32</v>
      </c>
      <c r="G25" s="7">
        <v>422804.32</v>
      </c>
      <c r="H25" s="7">
        <f t="shared" si="3"/>
        <v>4080530.36</v>
      </c>
    </row>
    <row r="26" spans="1:8">
      <c r="A26" s="35" t="s">
        <v>160</v>
      </c>
      <c r="B26" s="36" t="s">
        <v>30</v>
      </c>
      <c r="C26" s="7">
        <v>11660218.08</v>
      </c>
      <c r="D26" s="7">
        <v>3210584.99</v>
      </c>
      <c r="E26" s="7">
        <f t="shared" si="7"/>
        <v>14870803.07</v>
      </c>
      <c r="F26" s="7">
        <v>3605198.24</v>
      </c>
      <c r="G26" s="7">
        <v>3276272.82</v>
      </c>
      <c r="H26" s="7">
        <f t="shared" si="3"/>
        <v>11265604.83</v>
      </c>
    </row>
    <row r="27" spans="1:8">
      <c r="A27" s="35" t="s">
        <v>161</v>
      </c>
      <c r="B27" s="36" t="s">
        <v>31</v>
      </c>
      <c r="C27" s="7">
        <v>1037158.2</v>
      </c>
      <c r="D27" s="7">
        <v>35000</v>
      </c>
      <c r="E27" s="7">
        <f t="shared" si="7"/>
        <v>1072158.2</v>
      </c>
      <c r="F27" s="7">
        <v>0</v>
      </c>
      <c r="G27" s="7">
        <v>0</v>
      </c>
      <c r="H27" s="7">
        <f t="shared" si="3"/>
        <v>1072158.2</v>
      </c>
    </row>
    <row r="28" spans="1:8">
      <c r="A28" s="35" t="s">
        <v>162</v>
      </c>
      <c r="B28" s="36" t="s">
        <v>32</v>
      </c>
      <c r="C28" s="7">
        <v>8953250.4199999999</v>
      </c>
      <c r="D28" s="7">
        <v>-10046.540000000001</v>
      </c>
      <c r="E28" s="7">
        <f t="shared" si="7"/>
        <v>8943203.8800000008</v>
      </c>
      <c r="F28" s="7">
        <v>2441841.36</v>
      </c>
      <c r="G28" s="7">
        <v>1817979.04</v>
      </c>
      <c r="H28" s="7">
        <f t="shared" si="3"/>
        <v>6501362.5200000014</v>
      </c>
    </row>
    <row r="29" spans="1:8">
      <c r="A29" s="35" t="s">
        <v>163</v>
      </c>
      <c r="B29" s="36" t="s">
        <v>33</v>
      </c>
      <c r="C29" s="7">
        <v>560000</v>
      </c>
      <c r="D29" s="7">
        <v>85000</v>
      </c>
      <c r="E29" s="7">
        <f t="shared" si="7"/>
        <v>645000</v>
      </c>
      <c r="F29" s="7">
        <v>133382.62</v>
      </c>
      <c r="G29" s="7">
        <v>117954.62</v>
      </c>
      <c r="H29" s="7">
        <f t="shared" si="3"/>
        <v>511617.38</v>
      </c>
    </row>
    <row r="30" spans="1:8">
      <c r="A30" s="35" t="s">
        <v>164</v>
      </c>
      <c r="B30" s="36" t="s">
        <v>34</v>
      </c>
      <c r="C30" s="7">
        <v>2352353.9300000002</v>
      </c>
      <c r="D30" s="7">
        <v>-41204.980000000003</v>
      </c>
      <c r="E30" s="7">
        <f t="shared" si="7"/>
        <v>2311148.9500000002</v>
      </c>
      <c r="F30" s="7">
        <v>261544.89</v>
      </c>
      <c r="G30" s="7">
        <v>249835.58</v>
      </c>
      <c r="H30" s="7">
        <f t="shared" si="3"/>
        <v>2049604.06</v>
      </c>
    </row>
    <row r="31" spans="1:8">
      <c r="A31" s="35" t="s">
        <v>165</v>
      </c>
      <c r="B31" s="36" t="s">
        <v>35</v>
      </c>
      <c r="C31" s="7">
        <v>4253877</v>
      </c>
      <c r="D31" s="7">
        <v>8589.9699999999993</v>
      </c>
      <c r="E31" s="7">
        <f t="shared" si="7"/>
        <v>4262466.97</v>
      </c>
      <c r="F31" s="7">
        <v>865052.28</v>
      </c>
      <c r="G31" s="7">
        <v>846386.98</v>
      </c>
      <c r="H31" s="7">
        <f t="shared" si="3"/>
        <v>3397414.6899999995</v>
      </c>
    </row>
    <row r="32" spans="1:8">
      <c r="A32" s="35" t="s">
        <v>166</v>
      </c>
      <c r="B32" s="36" t="s">
        <v>36</v>
      </c>
      <c r="C32" s="7">
        <v>6634640</v>
      </c>
      <c r="D32" s="7">
        <v>2183855.14</v>
      </c>
      <c r="E32" s="7">
        <f t="shared" si="7"/>
        <v>8818495.1400000006</v>
      </c>
      <c r="F32" s="7">
        <v>1358353.51</v>
      </c>
      <c r="G32" s="7">
        <v>1355533.59</v>
      </c>
      <c r="H32" s="7">
        <f t="shared" si="3"/>
        <v>7460141.6300000008</v>
      </c>
    </row>
    <row r="33" spans="1:8">
      <c r="A33" s="61" t="s">
        <v>37</v>
      </c>
      <c r="B33" s="62"/>
      <c r="C33" s="6">
        <f>SUM(C34:C42)</f>
        <v>90000</v>
      </c>
      <c r="D33" s="6">
        <f t="shared" ref="D33:G33" si="8">SUM(D34:D42)</f>
        <v>209400</v>
      </c>
      <c r="E33" s="6">
        <f t="shared" si="8"/>
        <v>299400</v>
      </c>
      <c r="F33" s="6">
        <f t="shared" si="8"/>
        <v>167500</v>
      </c>
      <c r="G33" s="6">
        <f t="shared" si="8"/>
        <v>167500</v>
      </c>
      <c r="H33" s="6">
        <f t="shared" si="3"/>
        <v>131900</v>
      </c>
    </row>
    <row r="34" spans="1:8">
      <c r="A34" s="35" t="s">
        <v>167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168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169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170</v>
      </c>
      <c r="B37" s="36" t="s">
        <v>41</v>
      </c>
      <c r="C37" s="7">
        <v>90000</v>
      </c>
      <c r="D37" s="7">
        <v>209400</v>
      </c>
      <c r="E37" s="7">
        <f t="shared" si="9"/>
        <v>299400</v>
      </c>
      <c r="F37" s="7">
        <v>167500</v>
      </c>
      <c r="G37" s="7">
        <v>167500</v>
      </c>
      <c r="H37" s="7">
        <f t="shared" si="3"/>
        <v>131900</v>
      </c>
    </row>
    <row r="38" spans="1:8">
      <c r="A38" s="35" t="s">
        <v>171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172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173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61" t="s">
        <v>47</v>
      </c>
      <c r="B43" s="62"/>
      <c r="C43" s="6">
        <f>SUM(C44:C52)</f>
        <v>4729881.9400000004</v>
      </c>
      <c r="D43" s="6">
        <f t="shared" ref="D43:G43" si="10">SUM(D44:D52)</f>
        <v>703400.19000000006</v>
      </c>
      <c r="E43" s="6">
        <f t="shared" si="10"/>
        <v>5433282.1299999999</v>
      </c>
      <c r="F43" s="6">
        <f t="shared" si="10"/>
        <v>112086.68</v>
      </c>
      <c r="G43" s="6">
        <f t="shared" si="10"/>
        <v>49222.68</v>
      </c>
      <c r="H43" s="6">
        <f t="shared" si="3"/>
        <v>5321195.45</v>
      </c>
    </row>
    <row r="44" spans="1:8">
      <c r="A44" s="35" t="s">
        <v>174</v>
      </c>
      <c r="B44" s="36" t="s">
        <v>48</v>
      </c>
      <c r="C44" s="7">
        <v>4109707.5</v>
      </c>
      <c r="D44" s="7">
        <v>493152.54</v>
      </c>
      <c r="E44" s="7">
        <f t="shared" ref="E44:E52" si="11">C44+D44</f>
        <v>4602860.04</v>
      </c>
      <c r="F44" s="7">
        <v>63787.360000000001</v>
      </c>
      <c r="G44" s="7">
        <v>923.36</v>
      </c>
      <c r="H44" s="7">
        <f t="shared" si="3"/>
        <v>4539072.68</v>
      </c>
    </row>
    <row r="45" spans="1:8">
      <c r="A45" s="35" t="s">
        <v>175</v>
      </c>
      <c r="B45" s="36" t="s">
        <v>49</v>
      </c>
      <c r="C45" s="7">
        <v>335114.44</v>
      </c>
      <c r="D45" s="7">
        <v>96154.23</v>
      </c>
      <c r="E45" s="7">
        <f t="shared" si="11"/>
        <v>431268.67</v>
      </c>
      <c r="F45" s="7">
        <v>48299.32</v>
      </c>
      <c r="G45" s="7">
        <v>48299.32</v>
      </c>
      <c r="H45" s="7">
        <f t="shared" si="3"/>
        <v>382969.35</v>
      </c>
    </row>
    <row r="46" spans="1:8">
      <c r="A46" s="35" t="s">
        <v>176</v>
      </c>
      <c r="B46" s="36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35" t="s">
        <v>177</v>
      </c>
      <c r="B47" s="36" t="s">
        <v>51</v>
      </c>
      <c r="C47" s="7">
        <v>21000</v>
      </c>
      <c r="D47" s="7">
        <v>0</v>
      </c>
      <c r="E47" s="7">
        <f t="shared" si="11"/>
        <v>21000</v>
      </c>
      <c r="F47" s="7">
        <v>0</v>
      </c>
      <c r="G47" s="7">
        <v>0</v>
      </c>
      <c r="H47" s="7">
        <f t="shared" si="3"/>
        <v>21000</v>
      </c>
    </row>
    <row r="48" spans="1:8">
      <c r="A48" s="35" t="s">
        <v>178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179</v>
      </c>
      <c r="B49" s="36" t="s">
        <v>53</v>
      </c>
      <c r="C49" s="7">
        <v>264060</v>
      </c>
      <c r="D49" s="7">
        <v>114093.42</v>
      </c>
      <c r="E49" s="7">
        <f t="shared" si="11"/>
        <v>378153.42</v>
      </c>
      <c r="F49" s="7">
        <v>0</v>
      </c>
      <c r="G49" s="7">
        <v>0</v>
      </c>
      <c r="H49" s="7">
        <f t="shared" si="3"/>
        <v>378153.42</v>
      </c>
    </row>
    <row r="50" spans="1:8">
      <c r="A50" s="35" t="s">
        <v>180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181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182</v>
      </c>
      <c r="B52" s="3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61" t="s">
        <v>57</v>
      </c>
      <c r="B53" s="62"/>
      <c r="C53" s="6">
        <f>SUM(C54:C56)</f>
        <v>0</v>
      </c>
      <c r="D53" s="6">
        <f t="shared" ref="D53:G53" si="12">SUM(D54:D56)</f>
        <v>747638</v>
      </c>
      <c r="E53" s="6">
        <f t="shared" si="12"/>
        <v>747638</v>
      </c>
      <c r="F53" s="6">
        <f t="shared" si="12"/>
        <v>0</v>
      </c>
      <c r="G53" s="6">
        <f t="shared" si="12"/>
        <v>0</v>
      </c>
      <c r="H53" s="6">
        <f t="shared" si="3"/>
        <v>747638</v>
      </c>
    </row>
    <row r="54" spans="1:8">
      <c r="A54" s="35" t="s">
        <v>183</v>
      </c>
      <c r="B54" s="3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35" t="s">
        <v>184</v>
      </c>
      <c r="B55" s="36" t="s">
        <v>59</v>
      </c>
      <c r="C55" s="7">
        <v>0</v>
      </c>
      <c r="D55" s="7">
        <v>747638</v>
      </c>
      <c r="E55" s="7">
        <f t="shared" si="13"/>
        <v>747638</v>
      </c>
      <c r="F55" s="7">
        <v>0</v>
      </c>
      <c r="G55" s="7">
        <v>0</v>
      </c>
      <c r="H55" s="7">
        <f t="shared" si="3"/>
        <v>747638</v>
      </c>
    </row>
    <row r="56" spans="1:8">
      <c r="A56" s="35" t="s">
        <v>185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61" t="s">
        <v>61</v>
      </c>
      <c r="B57" s="62"/>
      <c r="C57" s="6">
        <f>SUM(C58:C65)</f>
        <v>4865725.9000000004</v>
      </c>
      <c r="D57" s="6">
        <f t="shared" ref="D57:G57" si="14">SUM(D58:D65)</f>
        <v>0</v>
      </c>
      <c r="E57" s="6">
        <f t="shared" si="14"/>
        <v>4865725.9000000004</v>
      </c>
      <c r="F57" s="6">
        <f t="shared" si="14"/>
        <v>0</v>
      </c>
      <c r="G57" s="6">
        <f t="shared" si="14"/>
        <v>0</v>
      </c>
      <c r="H57" s="6">
        <f t="shared" si="3"/>
        <v>4865725.9000000004</v>
      </c>
    </row>
    <row r="58" spans="1:8">
      <c r="A58" s="35" t="s">
        <v>186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187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188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189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190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191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192</v>
      </c>
      <c r="B65" s="36" t="s">
        <v>69</v>
      </c>
      <c r="C65" s="7">
        <v>4865725.9000000004</v>
      </c>
      <c r="D65" s="7">
        <v>0</v>
      </c>
      <c r="E65" s="7">
        <f t="shared" si="15"/>
        <v>4865725.9000000004</v>
      </c>
      <c r="F65" s="7">
        <v>0</v>
      </c>
      <c r="G65" s="7">
        <v>0</v>
      </c>
      <c r="H65" s="7">
        <f t="shared" si="3"/>
        <v>4865725.9000000004</v>
      </c>
    </row>
    <row r="66" spans="1:8">
      <c r="A66" s="61" t="s">
        <v>70</v>
      </c>
      <c r="B66" s="62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193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194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318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61" t="s">
        <v>74</v>
      </c>
      <c r="B70" s="62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195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196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197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198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199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200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201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63" t="s">
        <v>82</v>
      </c>
      <c r="B79" s="64"/>
      <c r="C79" s="8">
        <f>C80+C88+C98+C108+C118+C128+C132+C141+C145</f>
        <v>0</v>
      </c>
      <c r="D79" s="8">
        <f t="shared" ref="D79:H79" si="21">D80+D88+D98+D108+D118+D128+D132+D141+D145</f>
        <v>92344499.569999993</v>
      </c>
      <c r="E79" s="8">
        <f t="shared" si="21"/>
        <v>92344499.569999993</v>
      </c>
      <c r="F79" s="8">
        <f t="shared" si="21"/>
        <v>31181786.879999995</v>
      </c>
      <c r="G79" s="8">
        <f t="shared" si="21"/>
        <v>31166337.079999998</v>
      </c>
      <c r="H79" s="8">
        <f t="shared" si="21"/>
        <v>61162712.68999999</v>
      </c>
    </row>
    <row r="80" spans="1:8">
      <c r="A80" s="65" t="s">
        <v>9</v>
      </c>
      <c r="B80" s="66"/>
      <c r="C80" s="8">
        <f>SUM(C81:C87)</f>
        <v>0</v>
      </c>
      <c r="D80" s="8">
        <f t="shared" ref="D80:H80" si="22">SUM(D81:D87)</f>
        <v>70691856.019999996</v>
      </c>
      <c r="E80" s="8">
        <f t="shared" si="22"/>
        <v>70691856.019999996</v>
      </c>
      <c r="F80" s="8">
        <f t="shared" si="22"/>
        <v>30345976.799999997</v>
      </c>
      <c r="G80" s="8">
        <f t="shared" si="22"/>
        <v>30345976.799999997</v>
      </c>
      <c r="H80" s="8">
        <f t="shared" si="22"/>
        <v>40345879.219999999</v>
      </c>
    </row>
    <row r="81" spans="1:8">
      <c r="A81" s="35" t="s">
        <v>202</v>
      </c>
      <c r="B81" s="40" t="s">
        <v>10</v>
      </c>
      <c r="C81" s="9">
        <v>0</v>
      </c>
      <c r="D81" s="9">
        <v>17139763.710000001</v>
      </c>
      <c r="E81" s="7">
        <f t="shared" ref="E81:E87" si="23">C81+D81</f>
        <v>17139763.710000001</v>
      </c>
      <c r="F81" s="9">
        <v>8265695.2800000003</v>
      </c>
      <c r="G81" s="9">
        <v>8265695.2800000003</v>
      </c>
      <c r="H81" s="9">
        <f t="shared" ref="H81:H144" si="24">E81-F81</f>
        <v>8874068.4299999997</v>
      </c>
    </row>
    <row r="82" spans="1:8">
      <c r="A82" s="35" t="s">
        <v>203</v>
      </c>
      <c r="B82" s="40" t="s">
        <v>11</v>
      </c>
      <c r="C82" s="9">
        <v>0</v>
      </c>
      <c r="D82" s="9">
        <v>20021644.32</v>
      </c>
      <c r="E82" s="7">
        <f t="shared" si="23"/>
        <v>20021644.32</v>
      </c>
      <c r="F82" s="9">
        <v>10061669.609999999</v>
      </c>
      <c r="G82" s="9">
        <v>10061669.609999999</v>
      </c>
      <c r="H82" s="9">
        <f t="shared" si="24"/>
        <v>9959974.7100000009</v>
      </c>
    </row>
    <row r="83" spans="1:8">
      <c r="A83" s="35" t="s">
        <v>204</v>
      </c>
      <c r="B83" s="40" t="s">
        <v>12</v>
      </c>
      <c r="C83" s="9">
        <v>0</v>
      </c>
      <c r="D83" s="9">
        <v>8436545.4700000007</v>
      </c>
      <c r="E83" s="7">
        <f t="shared" si="23"/>
        <v>8436545.4700000007</v>
      </c>
      <c r="F83" s="9">
        <v>924200.97</v>
      </c>
      <c r="G83" s="9">
        <v>924200.97</v>
      </c>
      <c r="H83" s="9">
        <f t="shared" si="24"/>
        <v>7512344.5000000009</v>
      </c>
    </row>
    <row r="84" spans="1:8">
      <c r="A84" s="35" t="s">
        <v>205</v>
      </c>
      <c r="B84" s="40" t="s">
        <v>13</v>
      </c>
      <c r="C84" s="9">
        <v>0</v>
      </c>
      <c r="D84" s="9">
        <v>3896747.96</v>
      </c>
      <c r="E84" s="7">
        <f t="shared" si="23"/>
        <v>3896747.96</v>
      </c>
      <c r="F84" s="9">
        <v>975463.56</v>
      </c>
      <c r="G84" s="9">
        <v>975463.56</v>
      </c>
      <c r="H84" s="9">
        <f t="shared" si="24"/>
        <v>2921284.4</v>
      </c>
    </row>
    <row r="85" spans="1:8">
      <c r="A85" s="35" t="s">
        <v>206</v>
      </c>
      <c r="B85" s="40" t="s">
        <v>14</v>
      </c>
      <c r="C85" s="9">
        <v>0</v>
      </c>
      <c r="D85" s="9">
        <v>21197154.559999999</v>
      </c>
      <c r="E85" s="7">
        <f t="shared" si="23"/>
        <v>21197154.559999999</v>
      </c>
      <c r="F85" s="9">
        <v>10118947.380000001</v>
      </c>
      <c r="G85" s="9">
        <v>10118947.380000001</v>
      </c>
      <c r="H85" s="9">
        <f t="shared" si="24"/>
        <v>11078207.179999998</v>
      </c>
    </row>
    <row r="86" spans="1:8">
      <c r="A86" s="35" t="s">
        <v>207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208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65" t="s">
        <v>17</v>
      </c>
      <c r="B88" s="66"/>
      <c r="C88" s="8">
        <f>SUM(C89:C97)</f>
        <v>0</v>
      </c>
      <c r="D88" s="8">
        <f t="shared" ref="D88:G88" si="25">SUM(D89:D97)</f>
        <v>1662124.05</v>
      </c>
      <c r="E88" s="8">
        <f t="shared" si="25"/>
        <v>1662124.05</v>
      </c>
      <c r="F88" s="8">
        <f t="shared" si="25"/>
        <v>2934</v>
      </c>
      <c r="G88" s="8">
        <f t="shared" si="25"/>
        <v>0</v>
      </c>
      <c r="H88" s="8">
        <f t="shared" si="24"/>
        <v>1659190.05</v>
      </c>
    </row>
    <row r="89" spans="1:8">
      <c r="A89" s="35" t="s">
        <v>209</v>
      </c>
      <c r="B89" s="40" t="s">
        <v>18</v>
      </c>
      <c r="C89" s="9">
        <v>0</v>
      </c>
      <c r="D89" s="9">
        <v>560500</v>
      </c>
      <c r="E89" s="7">
        <f t="shared" ref="E89:E97" si="26">C89+D89</f>
        <v>560500</v>
      </c>
      <c r="F89" s="9">
        <v>2934</v>
      </c>
      <c r="G89" s="9">
        <v>0</v>
      </c>
      <c r="H89" s="9">
        <f t="shared" si="24"/>
        <v>557566</v>
      </c>
    </row>
    <row r="90" spans="1:8">
      <c r="A90" s="35" t="s">
        <v>210</v>
      </c>
      <c r="B90" s="40" t="s">
        <v>19</v>
      </c>
      <c r="C90" s="9">
        <v>0</v>
      </c>
      <c r="D90" s="9">
        <v>9000</v>
      </c>
      <c r="E90" s="7">
        <f t="shared" si="26"/>
        <v>9000</v>
      </c>
      <c r="F90" s="9">
        <v>0</v>
      </c>
      <c r="G90" s="9">
        <v>0</v>
      </c>
      <c r="H90" s="9">
        <f t="shared" si="24"/>
        <v>9000</v>
      </c>
    </row>
    <row r="91" spans="1:8">
      <c r="A91" s="35" t="s">
        <v>211</v>
      </c>
      <c r="B91" s="4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35" t="s">
        <v>212</v>
      </c>
      <c r="B92" s="40" t="s">
        <v>21</v>
      </c>
      <c r="C92" s="9">
        <v>0</v>
      </c>
      <c r="D92" s="9">
        <v>55800</v>
      </c>
      <c r="E92" s="7">
        <f t="shared" si="26"/>
        <v>55800</v>
      </c>
      <c r="F92" s="9">
        <v>0</v>
      </c>
      <c r="G92" s="9">
        <v>0</v>
      </c>
      <c r="H92" s="9">
        <f t="shared" si="24"/>
        <v>55800</v>
      </c>
    </row>
    <row r="93" spans="1:8">
      <c r="A93" s="35" t="s">
        <v>213</v>
      </c>
      <c r="B93" s="40" t="s">
        <v>22</v>
      </c>
      <c r="C93" s="9">
        <v>0</v>
      </c>
      <c r="D93" s="9">
        <v>231400</v>
      </c>
      <c r="E93" s="7">
        <f t="shared" si="26"/>
        <v>231400</v>
      </c>
      <c r="F93" s="9">
        <v>0</v>
      </c>
      <c r="G93" s="9">
        <v>0</v>
      </c>
      <c r="H93" s="9">
        <f t="shared" si="24"/>
        <v>231400</v>
      </c>
    </row>
    <row r="94" spans="1:8">
      <c r="A94" s="35" t="s">
        <v>214</v>
      </c>
      <c r="B94" s="40" t="s">
        <v>23</v>
      </c>
      <c r="C94" s="9">
        <v>0</v>
      </c>
      <c r="D94" s="9">
        <v>625524.05000000005</v>
      </c>
      <c r="E94" s="7">
        <f t="shared" si="26"/>
        <v>625524.05000000005</v>
      </c>
      <c r="F94" s="9">
        <v>0</v>
      </c>
      <c r="G94" s="9">
        <v>0</v>
      </c>
      <c r="H94" s="9">
        <f t="shared" si="24"/>
        <v>625524.05000000005</v>
      </c>
    </row>
    <row r="95" spans="1:8">
      <c r="A95" s="35" t="s">
        <v>215</v>
      </c>
      <c r="B95" s="40" t="s">
        <v>24</v>
      </c>
      <c r="C95" s="9">
        <v>0</v>
      </c>
      <c r="D95" s="9">
        <v>51000</v>
      </c>
      <c r="E95" s="7">
        <f t="shared" si="26"/>
        <v>51000</v>
      </c>
      <c r="F95" s="9">
        <v>0</v>
      </c>
      <c r="G95" s="9">
        <v>0</v>
      </c>
      <c r="H95" s="9">
        <f t="shared" si="24"/>
        <v>51000</v>
      </c>
    </row>
    <row r="96" spans="1:8">
      <c r="A96" s="35" t="s">
        <v>216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217</v>
      </c>
      <c r="B97" s="40" t="s">
        <v>26</v>
      </c>
      <c r="C97" s="9">
        <v>0</v>
      </c>
      <c r="D97" s="9">
        <v>128900</v>
      </c>
      <c r="E97" s="7">
        <f t="shared" si="26"/>
        <v>128900</v>
      </c>
      <c r="F97" s="9">
        <v>0</v>
      </c>
      <c r="G97" s="9">
        <v>0</v>
      </c>
      <c r="H97" s="9">
        <f t="shared" si="24"/>
        <v>128900</v>
      </c>
    </row>
    <row r="98" spans="1:8">
      <c r="A98" s="65" t="s">
        <v>27</v>
      </c>
      <c r="B98" s="66"/>
      <c r="C98" s="8">
        <f>SUM(C99:C107)</f>
        <v>0</v>
      </c>
      <c r="D98" s="8">
        <f t="shared" ref="D98:G98" si="27">SUM(D99:D107)</f>
        <v>6546527.8799999999</v>
      </c>
      <c r="E98" s="8">
        <f t="shared" si="27"/>
        <v>6546527.8799999999</v>
      </c>
      <c r="F98" s="8">
        <f t="shared" si="27"/>
        <v>832876.08</v>
      </c>
      <c r="G98" s="8">
        <f t="shared" si="27"/>
        <v>820360.28</v>
      </c>
      <c r="H98" s="8">
        <f t="shared" si="24"/>
        <v>5713651.7999999998</v>
      </c>
    </row>
    <row r="99" spans="1:8">
      <c r="A99" s="35" t="s">
        <v>218</v>
      </c>
      <c r="B99" s="40" t="s">
        <v>28</v>
      </c>
      <c r="C99" s="9">
        <v>0</v>
      </c>
      <c r="D99" s="9">
        <v>1822561.2</v>
      </c>
      <c r="E99" s="7">
        <f t="shared" ref="E99:E107" si="28">C99+D99</f>
        <v>1822561.2</v>
      </c>
      <c r="F99" s="9">
        <v>0</v>
      </c>
      <c r="G99" s="9">
        <v>0</v>
      </c>
      <c r="H99" s="9">
        <f t="shared" si="24"/>
        <v>1822561.2</v>
      </c>
    </row>
    <row r="100" spans="1:8">
      <c r="A100" s="35" t="s">
        <v>219</v>
      </c>
      <c r="B100" s="40" t="s">
        <v>29</v>
      </c>
      <c r="C100" s="9">
        <v>0</v>
      </c>
      <c r="D100" s="9">
        <v>23900</v>
      </c>
      <c r="E100" s="7">
        <f t="shared" si="28"/>
        <v>23900</v>
      </c>
      <c r="F100" s="9">
        <v>9802</v>
      </c>
      <c r="G100" s="9">
        <v>5800</v>
      </c>
      <c r="H100" s="9">
        <f t="shared" si="24"/>
        <v>14098</v>
      </c>
    </row>
    <row r="101" spans="1:8">
      <c r="A101" s="35" t="s">
        <v>220</v>
      </c>
      <c r="B101" s="40" t="s">
        <v>30</v>
      </c>
      <c r="C101" s="9">
        <v>0</v>
      </c>
      <c r="D101" s="9">
        <v>1959141.76</v>
      </c>
      <c r="E101" s="7">
        <f t="shared" si="28"/>
        <v>1959141.76</v>
      </c>
      <c r="F101" s="9">
        <v>716474</v>
      </c>
      <c r="G101" s="9">
        <v>716474</v>
      </c>
      <c r="H101" s="9">
        <f t="shared" si="24"/>
        <v>1242667.76</v>
      </c>
    </row>
    <row r="102" spans="1:8">
      <c r="A102" s="35" t="s">
        <v>221</v>
      </c>
      <c r="B102" s="40" t="s">
        <v>31</v>
      </c>
      <c r="C102" s="9">
        <v>0</v>
      </c>
      <c r="D102" s="9">
        <v>431.34</v>
      </c>
      <c r="E102" s="7">
        <f t="shared" si="28"/>
        <v>431.34</v>
      </c>
      <c r="F102" s="9">
        <v>0</v>
      </c>
      <c r="G102" s="9">
        <v>0</v>
      </c>
      <c r="H102" s="9">
        <f t="shared" si="24"/>
        <v>431.34</v>
      </c>
    </row>
    <row r="103" spans="1:8">
      <c r="A103" s="35" t="s">
        <v>222</v>
      </c>
      <c r="B103" s="40" t="s">
        <v>32</v>
      </c>
      <c r="C103" s="9">
        <v>0</v>
      </c>
      <c r="D103" s="9">
        <v>1513601.04</v>
      </c>
      <c r="E103" s="7">
        <f t="shared" si="28"/>
        <v>1513601.04</v>
      </c>
      <c r="F103" s="9">
        <v>0</v>
      </c>
      <c r="G103" s="9">
        <v>0</v>
      </c>
      <c r="H103" s="9">
        <f t="shared" si="24"/>
        <v>1513601.04</v>
      </c>
    </row>
    <row r="104" spans="1:8">
      <c r="A104" s="35" t="s">
        <v>223</v>
      </c>
      <c r="B104" s="40" t="s">
        <v>33</v>
      </c>
      <c r="C104" s="9">
        <v>0</v>
      </c>
      <c r="D104" s="9">
        <v>9949.9500000000007</v>
      </c>
      <c r="E104" s="7">
        <f t="shared" si="28"/>
        <v>9949.9500000000007</v>
      </c>
      <c r="F104" s="9">
        <v>949.95</v>
      </c>
      <c r="G104" s="9">
        <v>949.95</v>
      </c>
      <c r="H104" s="9">
        <f t="shared" si="24"/>
        <v>9000</v>
      </c>
    </row>
    <row r="105" spans="1:8">
      <c r="A105" s="35" t="s">
        <v>224</v>
      </c>
      <c r="B105" s="40" t="s">
        <v>34</v>
      </c>
      <c r="C105" s="9">
        <v>0</v>
      </c>
      <c r="D105" s="9">
        <v>480234.59</v>
      </c>
      <c r="E105" s="7">
        <f t="shared" si="28"/>
        <v>480234.59</v>
      </c>
      <c r="F105" s="9">
        <v>7475.01</v>
      </c>
      <c r="G105" s="9">
        <v>7435.01</v>
      </c>
      <c r="H105" s="9">
        <f t="shared" si="24"/>
        <v>472759.58</v>
      </c>
    </row>
    <row r="106" spans="1:8">
      <c r="A106" s="35" t="s">
        <v>225</v>
      </c>
      <c r="B106" s="40" t="s">
        <v>35</v>
      </c>
      <c r="C106" s="9">
        <v>0</v>
      </c>
      <c r="D106" s="9">
        <v>727708</v>
      </c>
      <c r="E106" s="7">
        <f t="shared" si="28"/>
        <v>727708</v>
      </c>
      <c r="F106" s="9">
        <v>98015.12</v>
      </c>
      <c r="G106" s="9">
        <v>89541.32</v>
      </c>
      <c r="H106" s="9">
        <f t="shared" si="24"/>
        <v>629692.88</v>
      </c>
    </row>
    <row r="107" spans="1:8">
      <c r="A107" s="35" t="s">
        <v>226</v>
      </c>
      <c r="B107" s="40" t="s">
        <v>36</v>
      </c>
      <c r="C107" s="9">
        <v>0</v>
      </c>
      <c r="D107" s="9">
        <v>9000</v>
      </c>
      <c r="E107" s="7">
        <f t="shared" si="28"/>
        <v>9000</v>
      </c>
      <c r="F107" s="9">
        <v>160</v>
      </c>
      <c r="G107" s="9">
        <v>160</v>
      </c>
      <c r="H107" s="9">
        <f t="shared" si="24"/>
        <v>8840</v>
      </c>
    </row>
    <row r="108" spans="1:8">
      <c r="A108" s="65" t="s">
        <v>37</v>
      </c>
      <c r="B108" s="66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227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228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229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230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231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232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233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65" t="s">
        <v>47</v>
      </c>
      <c r="B118" s="66"/>
      <c r="C118" s="8">
        <f>SUM(C119:C127)</f>
        <v>0</v>
      </c>
      <c r="D118" s="8">
        <f t="shared" ref="D118:G118" si="31">SUM(D119:D127)</f>
        <v>2500000</v>
      </c>
      <c r="E118" s="8">
        <f t="shared" si="31"/>
        <v>2500000</v>
      </c>
      <c r="F118" s="8">
        <f t="shared" si="31"/>
        <v>0</v>
      </c>
      <c r="G118" s="8">
        <f t="shared" si="31"/>
        <v>0</v>
      </c>
      <c r="H118" s="8">
        <f t="shared" si="24"/>
        <v>2500000</v>
      </c>
    </row>
    <row r="119" spans="1:8">
      <c r="A119" s="35" t="s">
        <v>234</v>
      </c>
      <c r="B119" s="40" t="s">
        <v>48</v>
      </c>
      <c r="C119" s="9">
        <v>0</v>
      </c>
      <c r="D119" s="9">
        <v>1920300</v>
      </c>
      <c r="E119" s="7">
        <f t="shared" ref="E119:E127" si="32">C119+D119</f>
        <v>1920300</v>
      </c>
      <c r="F119" s="9">
        <v>0</v>
      </c>
      <c r="G119" s="9">
        <v>0</v>
      </c>
      <c r="H119" s="9">
        <f t="shared" si="24"/>
        <v>1920300</v>
      </c>
    </row>
    <row r="120" spans="1:8">
      <c r="A120" s="35" t="s">
        <v>235</v>
      </c>
      <c r="B120" s="40" t="s">
        <v>49</v>
      </c>
      <c r="C120" s="9">
        <v>0</v>
      </c>
      <c r="D120" s="9">
        <v>324000</v>
      </c>
      <c r="E120" s="7">
        <f t="shared" si="32"/>
        <v>324000</v>
      </c>
      <c r="F120" s="9">
        <v>0</v>
      </c>
      <c r="G120" s="9">
        <v>0</v>
      </c>
      <c r="H120" s="9">
        <f t="shared" si="24"/>
        <v>324000</v>
      </c>
    </row>
    <row r="121" spans="1:8">
      <c r="A121" s="35" t="s">
        <v>236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237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238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239</v>
      </c>
      <c r="B124" s="40" t="s">
        <v>53</v>
      </c>
      <c r="C124" s="9">
        <v>0</v>
      </c>
      <c r="D124" s="9">
        <v>255700</v>
      </c>
      <c r="E124" s="7">
        <f t="shared" si="32"/>
        <v>255700</v>
      </c>
      <c r="F124" s="9">
        <v>0</v>
      </c>
      <c r="G124" s="9">
        <v>0</v>
      </c>
      <c r="H124" s="9">
        <f t="shared" si="24"/>
        <v>255700</v>
      </c>
    </row>
    <row r="125" spans="1:8">
      <c r="A125" s="35" t="s">
        <v>240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241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242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65" t="s">
        <v>57</v>
      </c>
      <c r="B128" s="66"/>
      <c r="C128" s="8">
        <f>SUM(C129:C131)</f>
        <v>0</v>
      </c>
      <c r="D128" s="8">
        <f t="shared" ref="D128:G128" si="33">SUM(D129:D131)</f>
        <v>10943991.619999999</v>
      </c>
      <c r="E128" s="8">
        <f t="shared" si="33"/>
        <v>10943991.619999999</v>
      </c>
      <c r="F128" s="8">
        <f t="shared" si="33"/>
        <v>0</v>
      </c>
      <c r="G128" s="8">
        <f t="shared" si="33"/>
        <v>0</v>
      </c>
      <c r="H128" s="8">
        <f t="shared" si="24"/>
        <v>10943991.619999999</v>
      </c>
    </row>
    <row r="129" spans="1:8">
      <c r="A129" s="35" t="s">
        <v>243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244</v>
      </c>
      <c r="B130" s="40" t="s">
        <v>59</v>
      </c>
      <c r="C130" s="9">
        <v>0</v>
      </c>
      <c r="D130" s="9">
        <v>10943991.619999999</v>
      </c>
      <c r="E130" s="7">
        <f t="shared" si="34"/>
        <v>10943991.619999999</v>
      </c>
      <c r="F130" s="9">
        <v>0</v>
      </c>
      <c r="G130" s="9">
        <v>0</v>
      </c>
      <c r="H130" s="9">
        <f t="shared" si="24"/>
        <v>10943991.619999999</v>
      </c>
    </row>
    <row r="131" spans="1:8">
      <c r="A131" s="35" t="s">
        <v>245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65" t="s">
        <v>61</v>
      </c>
      <c r="B132" s="66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246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247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248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249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250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251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252</v>
      </c>
      <c r="B140" s="40" t="s">
        <v>69</v>
      </c>
      <c r="C140" s="9">
        <v>0</v>
      </c>
      <c r="D140" s="9">
        <v>0</v>
      </c>
      <c r="E140" s="7">
        <f t="shared" si="36"/>
        <v>0</v>
      </c>
      <c r="F140" s="9">
        <v>0</v>
      </c>
      <c r="G140" s="9">
        <v>0</v>
      </c>
      <c r="H140" s="9">
        <f t="shared" si="24"/>
        <v>0</v>
      </c>
    </row>
    <row r="141" spans="1:8">
      <c r="A141" s="65" t="s">
        <v>70</v>
      </c>
      <c r="B141" s="66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253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254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319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65" t="s">
        <v>74</v>
      </c>
      <c r="B145" s="66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255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256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257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258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259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260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261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67" t="s">
        <v>83</v>
      </c>
      <c r="B154" s="68"/>
      <c r="C154" s="8">
        <f>C4+C79</f>
        <v>128963136.7</v>
      </c>
      <c r="D154" s="8">
        <f t="shared" ref="D154:H154" si="42">D4+D79</f>
        <v>102169941.42999999</v>
      </c>
      <c r="E154" s="8">
        <f t="shared" si="42"/>
        <v>231133078.13</v>
      </c>
      <c r="F154" s="8">
        <f t="shared" si="42"/>
        <v>74940785.439999998</v>
      </c>
      <c r="G154" s="8">
        <f t="shared" si="42"/>
        <v>73402131.199999988</v>
      </c>
      <c r="H154" s="8">
        <f t="shared" si="42"/>
        <v>156192292.69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128963136.7</v>
      </c>
      <c r="C5" s="8">
        <f t="shared" ref="C5:G5" si="0">SUM(C6:C13)</f>
        <v>9825441.8599999994</v>
      </c>
      <c r="D5" s="8">
        <f t="shared" si="0"/>
        <v>138788578.56</v>
      </c>
      <c r="E5" s="8">
        <f t="shared" si="0"/>
        <v>43758998.560000002</v>
      </c>
      <c r="F5" s="8">
        <f t="shared" si="0"/>
        <v>42235794.119999997</v>
      </c>
      <c r="G5" s="8">
        <f t="shared" si="0"/>
        <v>95029580</v>
      </c>
    </row>
    <row r="6" spans="1:7">
      <c r="A6" s="18" t="s">
        <v>321</v>
      </c>
      <c r="B6" s="9">
        <v>15557773.48</v>
      </c>
      <c r="C6" s="9">
        <v>4574672.75</v>
      </c>
      <c r="D6" s="9">
        <f>B6+C6</f>
        <v>20132446.23</v>
      </c>
      <c r="E6" s="9">
        <v>4392347.01</v>
      </c>
      <c r="F6" s="9">
        <v>4356288.47</v>
      </c>
      <c r="G6" s="9">
        <f>D6-E6</f>
        <v>15740099.220000001</v>
      </c>
    </row>
    <row r="7" spans="1:7">
      <c r="A7" s="18" t="s">
        <v>322</v>
      </c>
      <c r="B7" s="9">
        <v>53036356.289999999</v>
      </c>
      <c r="C7" s="9">
        <v>3368200</v>
      </c>
      <c r="D7" s="9">
        <f t="shared" ref="D7:D13" si="1">B7+C7</f>
        <v>56404556.289999999</v>
      </c>
      <c r="E7" s="9">
        <v>24782275.030000001</v>
      </c>
      <c r="F7" s="9">
        <v>24558565.260000002</v>
      </c>
      <c r="G7" s="9">
        <f t="shared" ref="G7:G13" si="2">D7-E7</f>
        <v>31622281.259999998</v>
      </c>
    </row>
    <row r="8" spans="1:7">
      <c r="A8" s="18" t="s">
        <v>323</v>
      </c>
      <c r="B8" s="9">
        <v>9196056.8900000006</v>
      </c>
      <c r="C8" s="9">
        <v>8123.11</v>
      </c>
      <c r="D8" s="9">
        <f t="shared" si="1"/>
        <v>9204180</v>
      </c>
      <c r="E8" s="9">
        <v>1985910.43</v>
      </c>
      <c r="F8" s="9">
        <v>1937487.44</v>
      </c>
      <c r="G8" s="9">
        <f t="shared" si="2"/>
        <v>7218269.5700000003</v>
      </c>
    </row>
    <row r="9" spans="1:7">
      <c r="A9" s="18" t="s">
        <v>324</v>
      </c>
      <c r="B9" s="9">
        <v>43800385.93</v>
      </c>
      <c r="C9" s="9">
        <v>1874446</v>
      </c>
      <c r="D9" s="9">
        <f t="shared" si="1"/>
        <v>45674831.93</v>
      </c>
      <c r="E9" s="9">
        <v>9267431.1799999997</v>
      </c>
      <c r="F9" s="9">
        <v>8098617.0499999998</v>
      </c>
      <c r="G9" s="9">
        <f t="shared" si="2"/>
        <v>36407400.75</v>
      </c>
    </row>
    <row r="10" spans="1:7">
      <c r="A10" s="18" t="s">
        <v>325</v>
      </c>
      <c r="B10" s="9">
        <v>5870835.3600000003</v>
      </c>
      <c r="C10" s="9">
        <v>0</v>
      </c>
      <c r="D10" s="9">
        <f t="shared" si="1"/>
        <v>5870835.3600000003</v>
      </c>
      <c r="E10" s="9">
        <v>2815447.49</v>
      </c>
      <c r="F10" s="9">
        <v>2776600.55</v>
      </c>
      <c r="G10" s="9">
        <f t="shared" si="2"/>
        <v>3055387.87</v>
      </c>
    </row>
    <row r="11" spans="1:7">
      <c r="A11" s="18" t="s">
        <v>326</v>
      </c>
      <c r="B11" s="9">
        <v>1501728.75</v>
      </c>
      <c r="C11" s="9">
        <v>0</v>
      </c>
      <c r="D11" s="9">
        <f t="shared" si="1"/>
        <v>1501728.75</v>
      </c>
      <c r="E11" s="9">
        <v>515587.42</v>
      </c>
      <c r="F11" s="9">
        <v>508235.35</v>
      </c>
      <c r="G11" s="9">
        <f t="shared" si="2"/>
        <v>986141.33000000007</v>
      </c>
    </row>
    <row r="12" spans="1:7">
      <c r="A12" s="18" t="s">
        <v>90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91</v>
      </c>
      <c r="B15" s="9"/>
      <c r="C15" s="9"/>
      <c r="D15" s="9"/>
      <c r="E15" s="9"/>
      <c r="F15" s="9"/>
      <c r="G15" s="9"/>
    </row>
    <row r="16" spans="1:7">
      <c r="A16" s="19" t="s">
        <v>92</v>
      </c>
      <c r="B16" s="8">
        <f>SUM(B17:B24)</f>
        <v>0</v>
      </c>
      <c r="C16" s="8">
        <f t="shared" ref="C16:G16" si="3">SUM(C17:C24)</f>
        <v>92344499.569999993</v>
      </c>
      <c r="D16" s="8">
        <f t="shared" si="3"/>
        <v>92344499.569999993</v>
      </c>
      <c r="E16" s="8">
        <f t="shared" si="3"/>
        <v>31181786.879999999</v>
      </c>
      <c r="F16" s="8">
        <f t="shared" si="3"/>
        <v>31166337.079999998</v>
      </c>
      <c r="G16" s="8">
        <f t="shared" si="3"/>
        <v>61162712.690000005</v>
      </c>
    </row>
    <row r="17" spans="1:7">
      <c r="A17" s="18" t="s">
        <v>321</v>
      </c>
      <c r="B17" s="9">
        <v>0</v>
      </c>
      <c r="C17" s="9">
        <v>20060498.280000001</v>
      </c>
      <c r="D17" s="9">
        <f>B17+C17</f>
        <v>20060498.280000001</v>
      </c>
      <c r="E17" s="9">
        <v>2771145.22</v>
      </c>
      <c r="F17" s="9">
        <v>2758629.42</v>
      </c>
      <c r="G17" s="9">
        <f t="shared" ref="G17:G24" si="4">D17-E17</f>
        <v>17289353.060000002</v>
      </c>
    </row>
    <row r="18" spans="1:7">
      <c r="A18" s="18" t="s">
        <v>322</v>
      </c>
      <c r="B18" s="9">
        <v>0</v>
      </c>
      <c r="C18" s="9">
        <v>52431698.140000001</v>
      </c>
      <c r="D18" s="9">
        <f t="shared" ref="D18:D24" si="5">B18+C18</f>
        <v>52431698.140000001</v>
      </c>
      <c r="E18" s="9">
        <v>21672317.41</v>
      </c>
      <c r="F18" s="9">
        <v>21672317.41</v>
      </c>
      <c r="G18" s="9">
        <f t="shared" si="4"/>
        <v>30759380.73</v>
      </c>
    </row>
    <row r="19" spans="1:7">
      <c r="A19" s="18" t="s">
        <v>323</v>
      </c>
      <c r="B19" s="9">
        <v>0</v>
      </c>
      <c r="C19" s="9">
        <v>3904594.26</v>
      </c>
      <c r="D19" s="9">
        <f t="shared" si="5"/>
        <v>3904594.26</v>
      </c>
      <c r="E19" s="9">
        <v>1570919.8</v>
      </c>
      <c r="F19" s="9">
        <v>1570919.8</v>
      </c>
      <c r="G19" s="9">
        <f t="shared" si="4"/>
        <v>2333674.46</v>
      </c>
    </row>
    <row r="20" spans="1:7">
      <c r="A20" s="18" t="s">
        <v>324</v>
      </c>
      <c r="B20" s="9">
        <v>0</v>
      </c>
      <c r="C20" s="9">
        <v>8596948.2899999991</v>
      </c>
      <c r="D20" s="9">
        <f t="shared" si="5"/>
        <v>8596948.2899999991</v>
      </c>
      <c r="E20" s="9">
        <v>1966921.32</v>
      </c>
      <c r="F20" s="9">
        <v>1963987.32</v>
      </c>
      <c r="G20" s="9">
        <f t="shared" si="4"/>
        <v>6630026.9699999988</v>
      </c>
    </row>
    <row r="21" spans="1:7">
      <c r="A21" s="18" t="s">
        <v>325</v>
      </c>
      <c r="B21" s="9">
        <v>0</v>
      </c>
      <c r="C21" s="9">
        <v>5946363.6299999999</v>
      </c>
      <c r="D21" s="9">
        <f t="shared" si="5"/>
        <v>5946363.6299999999</v>
      </c>
      <c r="E21" s="9">
        <v>2656472.89</v>
      </c>
      <c r="F21" s="9">
        <v>2656472.89</v>
      </c>
      <c r="G21" s="9">
        <f t="shared" si="4"/>
        <v>3289890.7399999998</v>
      </c>
    </row>
    <row r="22" spans="1:7">
      <c r="A22" s="18" t="s">
        <v>326</v>
      </c>
      <c r="B22" s="9">
        <v>0</v>
      </c>
      <c r="C22" s="9">
        <v>1404396.97</v>
      </c>
      <c r="D22" s="9">
        <f t="shared" si="5"/>
        <v>1404396.97</v>
      </c>
      <c r="E22" s="9">
        <v>544010.23999999999</v>
      </c>
      <c r="F22" s="9">
        <v>544010.23999999999</v>
      </c>
      <c r="G22" s="9">
        <f t="shared" si="4"/>
        <v>860386.73</v>
      </c>
    </row>
    <row r="23" spans="1:7">
      <c r="A23" s="18" t="s">
        <v>90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128963136.7</v>
      </c>
      <c r="C26" s="8">
        <f t="shared" ref="C26:G26" si="6">C5+C16</f>
        <v>102169941.42999999</v>
      </c>
      <c r="D26" s="8">
        <f t="shared" si="6"/>
        <v>231133078.13</v>
      </c>
      <c r="E26" s="8">
        <f t="shared" si="6"/>
        <v>74940785.439999998</v>
      </c>
      <c r="F26" s="8">
        <f t="shared" si="6"/>
        <v>73402131.199999988</v>
      </c>
      <c r="G26" s="8">
        <f t="shared" si="6"/>
        <v>156192292.69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4"/>
      <c r="B2" s="75"/>
      <c r="C2" s="73" t="s">
        <v>0</v>
      </c>
      <c r="D2" s="73"/>
      <c r="E2" s="73"/>
      <c r="F2" s="73"/>
      <c r="G2" s="73"/>
      <c r="H2" s="43"/>
    </row>
    <row r="3" spans="1:8" ht="22.5">
      <c r="A3" s="76" t="s">
        <v>1</v>
      </c>
      <c r="B3" s="77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8" t="s">
        <v>93</v>
      </c>
      <c r="B5" s="79"/>
      <c r="C5" s="8">
        <f>C6+C16+C25+C36</f>
        <v>128963136.7</v>
      </c>
      <c r="D5" s="8">
        <f t="shared" ref="D5:H5" si="0">D6+D16+D25+D36</f>
        <v>9825441.8599999994</v>
      </c>
      <c r="E5" s="8">
        <f t="shared" si="0"/>
        <v>138788578.56</v>
      </c>
      <c r="F5" s="8">
        <f t="shared" si="0"/>
        <v>43758998.560000002</v>
      </c>
      <c r="G5" s="8">
        <f t="shared" si="0"/>
        <v>42235794.119999997</v>
      </c>
      <c r="H5" s="8">
        <f t="shared" si="0"/>
        <v>95029580</v>
      </c>
    </row>
    <row r="6" spans="1:8" ht="12.75" customHeight="1">
      <c r="A6" s="63" t="s">
        <v>94</v>
      </c>
      <c r="B6" s="64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46" t="s">
        <v>262</v>
      </c>
      <c r="B7" s="40" t="s">
        <v>95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263</v>
      </c>
      <c r="B8" s="40" t="s">
        <v>96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264</v>
      </c>
      <c r="B9" s="40" t="s">
        <v>97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46" t="s">
        <v>265</v>
      </c>
      <c r="B10" s="40" t="s">
        <v>98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266</v>
      </c>
      <c r="B11" s="40" t="s">
        <v>99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267</v>
      </c>
      <c r="B12" s="40" t="s">
        <v>100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268</v>
      </c>
      <c r="B13" s="40" t="s">
        <v>101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269</v>
      </c>
      <c r="B14" s="40" t="s">
        <v>102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63" t="s">
        <v>103</v>
      </c>
      <c r="B16" s="80"/>
      <c r="C16" s="8">
        <f>SUM(C17:C23)</f>
        <v>128963136.7</v>
      </c>
      <c r="D16" s="8">
        <f t="shared" ref="D16:G16" si="4">SUM(D17:D23)</f>
        <v>9825441.8599999994</v>
      </c>
      <c r="E16" s="8">
        <f t="shared" si="4"/>
        <v>138788578.56</v>
      </c>
      <c r="F16" s="8">
        <f t="shared" si="4"/>
        <v>43758998.560000002</v>
      </c>
      <c r="G16" s="8">
        <f t="shared" si="4"/>
        <v>42235794.119999997</v>
      </c>
      <c r="H16" s="8">
        <f t="shared" si="3"/>
        <v>95029580</v>
      </c>
    </row>
    <row r="17" spans="1:8">
      <c r="A17" s="46" t="s">
        <v>270</v>
      </c>
      <c r="B17" s="40" t="s">
        <v>104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271</v>
      </c>
      <c r="B18" s="40" t="s">
        <v>105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272</v>
      </c>
      <c r="B19" s="40" t="s">
        <v>106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273</v>
      </c>
      <c r="B20" s="40" t="s">
        <v>107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274</v>
      </c>
      <c r="B21" s="40" t="s">
        <v>108</v>
      </c>
      <c r="C21" s="9">
        <v>128963136.7</v>
      </c>
      <c r="D21" s="9">
        <v>9825441.8599999994</v>
      </c>
      <c r="E21" s="9">
        <f t="shared" si="5"/>
        <v>138788578.56</v>
      </c>
      <c r="F21" s="9">
        <v>43758998.560000002</v>
      </c>
      <c r="G21" s="9">
        <v>42235794.119999997</v>
      </c>
      <c r="H21" s="9">
        <f t="shared" si="3"/>
        <v>95029580</v>
      </c>
    </row>
    <row r="22" spans="1:8">
      <c r="A22" s="46" t="s">
        <v>275</v>
      </c>
      <c r="B22" s="40" t="s">
        <v>109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276</v>
      </c>
      <c r="B23" s="40" t="s">
        <v>110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63" t="s">
        <v>111</v>
      </c>
      <c r="B25" s="80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277</v>
      </c>
      <c r="B26" s="40" t="s">
        <v>112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278</v>
      </c>
      <c r="B27" s="40" t="s">
        <v>113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279</v>
      </c>
      <c r="B28" s="40" t="s">
        <v>114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280</v>
      </c>
      <c r="B29" s="40" t="s">
        <v>115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281</v>
      </c>
      <c r="B30" s="40" t="s">
        <v>116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282</v>
      </c>
      <c r="B31" s="40" t="s">
        <v>117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283</v>
      </c>
      <c r="B32" s="40" t="s">
        <v>118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284</v>
      </c>
      <c r="B33" s="40" t="s">
        <v>119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285</v>
      </c>
      <c r="B34" s="40" t="s">
        <v>120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63" t="s">
        <v>121</v>
      </c>
      <c r="B36" s="80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286</v>
      </c>
      <c r="B37" s="40" t="s">
        <v>122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287</v>
      </c>
      <c r="B38" s="48" t="s">
        <v>123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288</v>
      </c>
      <c r="B39" s="40" t="s">
        <v>124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289</v>
      </c>
      <c r="B40" s="40" t="s">
        <v>125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63" t="s">
        <v>126</v>
      </c>
      <c r="B42" s="80"/>
      <c r="C42" s="8">
        <f>C43+C53+C62+C73</f>
        <v>0</v>
      </c>
      <c r="D42" s="8">
        <f t="shared" ref="D42:G42" si="10">D43+D53+D62+D73</f>
        <v>92344499.569999993</v>
      </c>
      <c r="E42" s="8">
        <f t="shared" si="10"/>
        <v>92344499.569999993</v>
      </c>
      <c r="F42" s="8">
        <f t="shared" si="10"/>
        <v>31181786.879999999</v>
      </c>
      <c r="G42" s="8">
        <f t="shared" si="10"/>
        <v>31166337.079999998</v>
      </c>
      <c r="H42" s="8">
        <f t="shared" si="3"/>
        <v>61162712.689999998</v>
      </c>
    </row>
    <row r="43" spans="1:8" ht="12.75">
      <c r="A43" s="63" t="s">
        <v>94</v>
      </c>
      <c r="B43" s="80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46" t="s">
        <v>290</v>
      </c>
      <c r="B44" s="40" t="s">
        <v>95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291</v>
      </c>
      <c r="B45" s="40" t="s">
        <v>96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292</v>
      </c>
      <c r="B46" s="40" t="s">
        <v>97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46" t="s">
        <v>293</v>
      </c>
      <c r="B47" s="40" t="s">
        <v>98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294</v>
      </c>
      <c r="B48" s="40" t="s">
        <v>99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295</v>
      </c>
      <c r="B49" s="40" t="s">
        <v>100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296</v>
      </c>
      <c r="B50" s="40" t="s">
        <v>101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297</v>
      </c>
      <c r="B51" s="40" t="s">
        <v>102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63" t="s">
        <v>103</v>
      </c>
      <c r="B53" s="80"/>
      <c r="C53" s="8">
        <f>SUM(C54:C60)</f>
        <v>0</v>
      </c>
      <c r="D53" s="8">
        <f t="shared" ref="D53:G53" si="13">SUM(D54:D60)</f>
        <v>92344499.569999993</v>
      </c>
      <c r="E53" s="8">
        <f t="shared" si="13"/>
        <v>92344499.569999993</v>
      </c>
      <c r="F53" s="8">
        <f t="shared" si="13"/>
        <v>31181786.879999999</v>
      </c>
      <c r="G53" s="8">
        <f t="shared" si="13"/>
        <v>31166337.079999998</v>
      </c>
      <c r="H53" s="8">
        <f t="shared" si="3"/>
        <v>61162712.689999998</v>
      </c>
    </row>
    <row r="54" spans="1:8">
      <c r="A54" s="46" t="s">
        <v>298</v>
      </c>
      <c r="B54" s="40" t="s">
        <v>104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299</v>
      </c>
      <c r="B55" s="40" t="s">
        <v>105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300</v>
      </c>
      <c r="B56" s="40" t="s">
        <v>106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301</v>
      </c>
      <c r="B57" s="40" t="s">
        <v>107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302</v>
      </c>
      <c r="B58" s="40" t="s">
        <v>108</v>
      </c>
      <c r="C58" s="9">
        <v>0</v>
      </c>
      <c r="D58" s="9">
        <v>92344499.569999993</v>
      </c>
      <c r="E58" s="9">
        <f t="shared" si="14"/>
        <v>92344499.569999993</v>
      </c>
      <c r="F58" s="9">
        <v>31181786.879999999</v>
      </c>
      <c r="G58" s="9">
        <v>31166337.079999998</v>
      </c>
      <c r="H58" s="9">
        <f t="shared" si="3"/>
        <v>61162712.689999998</v>
      </c>
    </row>
    <row r="59" spans="1:8">
      <c r="A59" s="46" t="s">
        <v>303</v>
      </c>
      <c r="B59" s="40" t="s">
        <v>109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304</v>
      </c>
      <c r="B60" s="40" t="s">
        <v>110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63" t="s">
        <v>111</v>
      </c>
      <c r="B62" s="80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305</v>
      </c>
      <c r="B63" s="40" t="s">
        <v>112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306</v>
      </c>
      <c r="B64" s="40" t="s">
        <v>113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307</v>
      </c>
      <c r="B65" s="40" t="s">
        <v>114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308</v>
      </c>
      <c r="B66" s="40" t="s">
        <v>115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309</v>
      </c>
      <c r="B67" s="40" t="s">
        <v>116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310</v>
      </c>
      <c r="B68" s="40" t="s">
        <v>117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311</v>
      </c>
      <c r="B69" s="40" t="s">
        <v>118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312</v>
      </c>
      <c r="B70" s="40" t="s">
        <v>119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313</v>
      </c>
      <c r="B71" s="40" t="s">
        <v>120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63" t="s">
        <v>121</v>
      </c>
      <c r="B73" s="80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314</v>
      </c>
      <c r="B74" s="40" t="s">
        <v>122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315</v>
      </c>
      <c r="B75" s="48" t="s">
        <v>123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316</v>
      </c>
      <c r="B76" s="40" t="s">
        <v>124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317</v>
      </c>
      <c r="B77" s="40" t="s">
        <v>125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63" t="s">
        <v>83</v>
      </c>
      <c r="B79" s="80"/>
      <c r="C79" s="8">
        <f>C5+C42</f>
        <v>128963136.7</v>
      </c>
      <c r="D79" s="8">
        <f t="shared" ref="D79:H79" si="20">D5+D42</f>
        <v>102169941.42999999</v>
      </c>
      <c r="E79" s="8">
        <f t="shared" si="20"/>
        <v>231133078.13</v>
      </c>
      <c r="F79" s="8">
        <f t="shared" si="20"/>
        <v>74940785.439999998</v>
      </c>
      <c r="G79" s="8">
        <f t="shared" si="20"/>
        <v>73402131.199999988</v>
      </c>
      <c r="H79" s="8">
        <f t="shared" si="20"/>
        <v>156192292.69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7" sqref="J7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127</v>
      </c>
      <c r="F3" s="14" t="s">
        <v>86</v>
      </c>
      <c r="G3" s="26" t="s">
        <v>7</v>
      </c>
    </row>
    <row r="4" spans="1:7">
      <c r="A4" s="27" t="s">
        <v>128</v>
      </c>
      <c r="B4" s="28">
        <f>B5+B6+B7+B10+B11+B14</f>
        <v>73124113.890000001</v>
      </c>
      <c r="C4" s="28">
        <f t="shared" ref="C4:G4" si="0">C5+C6+C7+C10+C11+C14</f>
        <v>0</v>
      </c>
      <c r="D4" s="28">
        <f t="shared" si="0"/>
        <v>73124113.890000001</v>
      </c>
      <c r="E4" s="28">
        <f t="shared" si="0"/>
        <v>30849724.629999999</v>
      </c>
      <c r="F4" s="28">
        <f t="shared" si="0"/>
        <v>30849724.629999999</v>
      </c>
      <c r="G4" s="28">
        <f t="shared" si="0"/>
        <v>42274389.260000005</v>
      </c>
    </row>
    <row r="5" spans="1:7">
      <c r="A5" s="29" t="s">
        <v>129</v>
      </c>
      <c r="B5" s="9">
        <v>73124113.890000001</v>
      </c>
      <c r="C5" s="9">
        <v>0</v>
      </c>
      <c r="D5" s="8">
        <f>B5+C5</f>
        <v>73124113.890000001</v>
      </c>
      <c r="E5" s="9">
        <v>30849724.629999999</v>
      </c>
      <c r="F5" s="9">
        <v>30849724.629999999</v>
      </c>
      <c r="G5" s="8">
        <f>D5-E5</f>
        <v>42274389.260000005</v>
      </c>
    </row>
    <row r="6" spans="1:7">
      <c r="A6" s="29" t="s">
        <v>130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131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132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133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134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135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136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137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138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139</v>
      </c>
      <c r="B16" s="8">
        <f>B17+B18+B19+B22+B23+B26</f>
        <v>0</v>
      </c>
      <c r="C16" s="8">
        <f t="shared" ref="C16:G16" si="6">C17+C18+C19+C22+C23+C26</f>
        <v>70691856.019999996</v>
      </c>
      <c r="D16" s="8">
        <f t="shared" si="6"/>
        <v>70691856.019999996</v>
      </c>
      <c r="E16" s="8">
        <f t="shared" si="6"/>
        <v>30345976.800000001</v>
      </c>
      <c r="F16" s="8">
        <f t="shared" si="6"/>
        <v>30345976.800000001</v>
      </c>
      <c r="G16" s="8">
        <f t="shared" si="6"/>
        <v>40345879.219999999</v>
      </c>
    </row>
    <row r="17" spans="1:7">
      <c r="A17" s="29" t="s">
        <v>129</v>
      </c>
      <c r="B17" s="9">
        <v>0</v>
      </c>
      <c r="C17" s="9">
        <v>70691856.019999996</v>
      </c>
      <c r="D17" s="8">
        <f t="shared" ref="D17:D18" si="7">B17+C17</f>
        <v>70691856.019999996</v>
      </c>
      <c r="E17" s="9">
        <v>30345976.800000001</v>
      </c>
      <c r="F17" s="9">
        <v>30345976.800000001</v>
      </c>
      <c r="G17" s="8">
        <f t="shared" ref="G17:G26" si="8">D17-E17</f>
        <v>40345879.219999999</v>
      </c>
    </row>
    <row r="18" spans="1:7">
      <c r="A18" s="29" t="s">
        <v>130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131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132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133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134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135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136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137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138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140</v>
      </c>
      <c r="B27" s="8">
        <f>B4+B16</f>
        <v>73124113.890000001</v>
      </c>
      <c r="C27" s="8">
        <f t="shared" ref="C27:G27" si="13">C4+C16</f>
        <v>70691856.019999996</v>
      </c>
      <c r="D27" s="8">
        <f t="shared" si="13"/>
        <v>143815969.91</v>
      </c>
      <c r="E27" s="8">
        <f t="shared" si="13"/>
        <v>61195701.43</v>
      </c>
      <c r="F27" s="8">
        <f t="shared" si="13"/>
        <v>61195701.43</v>
      </c>
      <c r="G27" s="8">
        <f t="shared" si="13"/>
        <v>82620268.480000004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OHERNANDEZ</cp:lastModifiedBy>
  <cp:lastPrinted>2017-04-18T18:51:15Z</cp:lastPrinted>
  <dcterms:created xsi:type="dcterms:W3CDTF">2017-01-11T17:22:36Z</dcterms:created>
  <dcterms:modified xsi:type="dcterms:W3CDTF">2017-09-14T16:25:17Z</dcterms:modified>
</cp:coreProperties>
</file>