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118" i="1" l="1"/>
  <c r="H98" i="1"/>
  <c r="C79" i="1"/>
  <c r="G79" i="1"/>
  <c r="H43" i="1"/>
  <c r="H23" i="1"/>
  <c r="D4" i="1"/>
  <c r="H13" i="1"/>
  <c r="F4" i="1"/>
  <c r="H33" i="1"/>
  <c r="H53" i="1"/>
  <c r="H57" i="1"/>
  <c r="D79" i="1"/>
  <c r="F79" i="1"/>
  <c r="C4" i="1"/>
  <c r="G4" i="1"/>
  <c r="H66" i="1"/>
  <c r="H70" i="1"/>
  <c r="H88" i="1"/>
  <c r="H108" i="1"/>
  <c r="H128" i="1"/>
  <c r="H132" i="1"/>
  <c r="E79" i="1"/>
  <c r="H80" i="1"/>
  <c r="E4" i="1"/>
  <c r="H5" i="1"/>
  <c r="C154" i="1" l="1"/>
  <c r="G154" i="1"/>
  <c r="H79" i="1"/>
  <c r="D154" i="1"/>
  <c r="H4" i="1"/>
  <c r="F15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<sst xmlns="http://schemas.openxmlformats.org/spreadsheetml/2006/main" count="281" uniqueCount="208">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</sst>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163</xdr:row>
      <xdr:rowOff>0</xdr:rowOff>
    </xdr:from>
    <xdr:to>
      <xdr:col>7</xdr:col>
      <xdr:colOff>914400</xdr:colOff>
      <xdr:row>167</xdr:row>
      <xdr:rowOff>95250</xdr:rowOff>
    </xdr:to>
    <xdr:sp macro="" textlink="">
      <xdr:nvSpPr>
        <xdr:cNvPr id="2" name="CuadroTexto 1"/>
        <xdr:cNvSpPr txBox="1"/>
      </xdr:nvSpPr>
      <xdr:spPr>
        <a:xfrm>
          <a:off x="276225" y="26622375"/>
          <a:ext cx="1091565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122" workbookViewId="0">
      <selection activeCell="B156" sqref="B156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1" t="s">
        <v>8</v>
      </c>
      <c r="B4" s="32"/>
      <c r="C4" s="5">
        <f>C5+C13+C23+C33+C43+C53+C57+C66+C70</f>
        <v>146512772.62</v>
      </c>
      <c r="D4" s="5">
        <f t="shared" ref="D4:H4" si="0">D5+D13+D23+D33+D43+D53+D57+D66+D70</f>
        <v>40390070.529999994</v>
      </c>
      <c r="E4" s="5">
        <f t="shared" si="0"/>
        <v>186902843.15000001</v>
      </c>
      <c r="F4" s="5">
        <f t="shared" si="0"/>
        <v>52667900.140000001</v>
      </c>
      <c r="G4" s="5">
        <f t="shared" si="0"/>
        <v>52667900.140000001</v>
      </c>
      <c r="H4" s="5">
        <f t="shared" si="0"/>
        <v>134234943.00999999</v>
      </c>
    </row>
    <row r="5" spans="1:8">
      <c r="A5" s="33" t="s">
        <v>9</v>
      </c>
      <c r="B5" s="34"/>
      <c r="C5" s="6">
        <f>SUM(C6:C12)</f>
        <v>92402302.449999988</v>
      </c>
      <c r="D5" s="6">
        <f t="shared" ref="D5:H5" si="1">SUM(D6:D12)</f>
        <v>8885711.9900000002</v>
      </c>
      <c r="E5" s="6">
        <f t="shared" si="1"/>
        <v>101288014.44</v>
      </c>
      <c r="F5" s="6">
        <f t="shared" si="1"/>
        <v>38735174.210000001</v>
      </c>
      <c r="G5" s="6">
        <f t="shared" si="1"/>
        <v>38735174.210000001</v>
      </c>
      <c r="H5" s="6">
        <f t="shared" si="1"/>
        <v>62552840.229999997</v>
      </c>
    </row>
    <row r="6" spans="1:8">
      <c r="A6" s="15" t="s">
        <v>85</v>
      </c>
      <c r="B6" s="16" t="s">
        <v>10</v>
      </c>
      <c r="C6" s="7">
        <v>16731930.119999999</v>
      </c>
      <c r="D6" s="7">
        <v>-27135</v>
      </c>
      <c r="E6" s="7">
        <f>C6+D6</f>
        <v>16704795.119999999</v>
      </c>
      <c r="F6" s="7">
        <v>8007914.7199999997</v>
      </c>
      <c r="G6" s="7">
        <v>8007914.7199999997</v>
      </c>
      <c r="H6" s="7">
        <f>E6-F6</f>
        <v>8696880.3999999985</v>
      </c>
    </row>
    <row r="7" spans="1:8">
      <c r="A7" s="15" t="s">
        <v>86</v>
      </c>
      <c r="B7" s="1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14599382.810000001</v>
      </c>
      <c r="G7" s="7">
        <v>14599382.810000001</v>
      </c>
      <c r="H7" s="7">
        <f t="shared" ref="H7:H70" si="3">E7-F7</f>
        <v>15873616.160000002</v>
      </c>
    </row>
    <row r="8" spans="1:8">
      <c r="A8" s="15" t="s">
        <v>87</v>
      </c>
      <c r="B8" s="16" t="s">
        <v>12</v>
      </c>
      <c r="C8" s="7">
        <v>8159296.9699999997</v>
      </c>
      <c r="D8" s="7">
        <v>-24961</v>
      </c>
      <c r="E8" s="7">
        <f t="shared" si="2"/>
        <v>8134335.9699999997</v>
      </c>
      <c r="F8" s="7">
        <v>813047.69</v>
      </c>
      <c r="G8" s="7">
        <v>813047.69</v>
      </c>
      <c r="H8" s="7">
        <f t="shared" si="3"/>
        <v>7321288.2799999993</v>
      </c>
    </row>
    <row r="9" spans="1:8">
      <c r="A9" s="15" t="s">
        <v>88</v>
      </c>
      <c r="B9" s="16" t="s">
        <v>13</v>
      </c>
      <c r="C9" s="7">
        <v>22732983.510000002</v>
      </c>
      <c r="D9" s="7">
        <v>5524567.6100000003</v>
      </c>
      <c r="E9" s="7">
        <f t="shared" si="2"/>
        <v>28257551.120000001</v>
      </c>
      <c r="F9" s="7">
        <v>7784935.21</v>
      </c>
      <c r="G9" s="7">
        <v>7784935.21</v>
      </c>
      <c r="H9" s="7">
        <f t="shared" si="3"/>
        <v>20472615.91</v>
      </c>
    </row>
    <row r="10" spans="1:8">
      <c r="A10" s="15" t="s">
        <v>89</v>
      </c>
      <c r="B10" s="16" t="s">
        <v>14</v>
      </c>
      <c r="C10" s="7">
        <v>16548332.68</v>
      </c>
      <c r="D10" s="7">
        <v>1170000.58</v>
      </c>
      <c r="E10" s="7">
        <f t="shared" si="2"/>
        <v>17718333.259999998</v>
      </c>
      <c r="F10" s="7">
        <v>7529893.7800000003</v>
      </c>
      <c r="G10" s="7">
        <v>7529893.7800000003</v>
      </c>
      <c r="H10" s="7">
        <f t="shared" si="3"/>
        <v>10188439.479999997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3" t="s">
        <v>17</v>
      </c>
      <c r="B13" s="34"/>
      <c r="C13" s="6">
        <f>SUM(C14:C22)</f>
        <v>3695582.91</v>
      </c>
      <c r="D13" s="6">
        <f t="shared" ref="D13:G13" si="4">SUM(D14:D22)</f>
        <v>6569386.419999999</v>
      </c>
      <c r="E13" s="6">
        <f t="shared" si="4"/>
        <v>10264969.33</v>
      </c>
      <c r="F13" s="6">
        <f t="shared" si="4"/>
        <v>1181320.33</v>
      </c>
      <c r="G13" s="6">
        <f t="shared" si="4"/>
        <v>1181320.33</v>
      </c>
      <c r="H13" s="6">
        <f t="shared" si="3"/>
        <v>9083649</v>
      </c>
    </row>
    <row r="14" spans="1:8">
      <c r="A14" s="15" t="s">
        <v>92</v>
      </c>
      <c r="B14" s="16" t="s">
        <v>18</v>
      </c>
      <c r="C14" s="7">
        <v>1342708.37</v>
      </c>
      <c r="D14" s="7">
        <v>4075686.61</v>
      </c>
      <c r="E14" s="7">
        <f t="shared" ref="E14:E22" si="5">C14+D14</f>
        <v>5418394.9800000004</v>
      </c>
      <c r="F14" s="7">
        <v>975774.5</v>
      </c>
      <c r="G14" s="7">
        <v>975774.5</v>
      </c>
      <c r="H14" s="7">
        <f t="shared" si="3"/>
        <v>4442620.4800000004</v>
      </c>
    </row>
    <row r="15" spans="1:8">
      <c r="A15" s="15" t="s">
        <v>93</v>
      </c>
      <c r="B15" s="16" t="s">
        <v>19</v>
      </c>
      <c r="C15" s="7">
        <v>115546</v>
      </c>
      <c r="D15" s="7">
        <v>14836.94</v>
      </c>
      <c r="E15" s="7">
        <f t="shared" si="5"/>
        <v>130382.94</v>
      </c>
      <c r="F15" s="7">
        <v>9318.7099999999991</v>
      </c>
      <c r="G15" s="7">
        <v>9318.7099999999991</v>
      </c>
      <c r="H15" s="7">
        <f t="shared" si="3"/>
        <v>121064.23000000001</v>
      </c>
    </row>
    <row r="16" spans="1:8">
      <c r="A16" s="15" t="s">
        <v>94</v>
      </c>
      <c r="B16" s="16" t="s">
        <v>20</v>
      </c>
      <c r="C16" s="7">
        <v>430202</v>
      </c>
      <c r="D16" s="7">
        <v>-20476.189999999999</v>
      </c>
      <c r="E16" s="7">
        <f t="shared" si="5"/>
        <v>409725.81</v>
      </c>
      <c r="F16" s="7">
        <v>0</v>
      </c>
      <c r="G16" s="7">
        <v>0</v>
      </c>
      <c r="H16" s="7">
        <f t="shared" si="3"/>
        <v>409725.81</v>
      </c>
    </row>
    <row r="17" spans="1:8">
      <c r="A17" s="15" t="s">
        <v>95</v>
      </c>
      <c r="B17" s="16" t="s">
        <v>21</v>
      </c>
      <c r="C17" s="7">
        <v>260799.92</v>
      </c>
      <c r="D17" s="7">
        <v>1038571.77</v>
      </c>
      <c r="E17" s="7">
        <f t="shared" si="5"/>
        <v>1299371.69</v>
      </c>
      <c r="F17" s="7">
        <v>3854.34</v>
      </c>
      <c r="G17" s="7">
        <v>3854.34</v>
      </c>
      <c r="H17" s="7">
        <f t="shared" si="3"/>
        <v>1295517.3499999999</v>
      </c>
    </row>
    <row r="18" spans="1:8">
      <c r="A18" s="15" t="s">
        <v>96</v>
      </c>
      <c r="B18" s="16" t="s">
        <v>22</v>
      </c>
      <c r="C18" s="7">
        <v>434150</v>
      </c>
      <c r="D18" s="7">
        <v>510146.51</v>
      </c>
      <c r="E18" s="7">
        <f t="shared" si="5"/>
        <v>944296.51</v>
      </c>
      <c r="F18" s="7">
        <v>62703.24</v>
      </c>
      <c r="G18" s="7">
        <v>62703.24</v>
      </c>
      <c r="H18" s="7">
        <f t="shared" si="3"/>
        <v>881593.27</v>
      </c>
    </row>
    <row r="19" spans="1:8">
      <c r="A19" s="15" t="s">
        <v>97</v>
      </c>
      <c r="B19" s="1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100464.06</v>
      </c>
      <c r="G19" s="7">
        <v>100464.06</v>
      </c>
      <c r="H19" s="7">
        <f t="shared" si="3"/>
        <v>209296.40999999997</v>
      </c>
    </row>
    <row r="20" spans="1:8">
      <c r="A20" s="15" t="s">
        <v>98</v>
      </c>
      <c r="B20" s="16" t="s">
        <v>24</v>
      </c>
      <c r="C20" s="7">
        <v>500750</v>
      </c>
      <c r="D20" s="7">
        <v>220849.51</v>
      </c>
      <c r="E20" s="7">
        <f t="shared" si="5"/>
        <v>721599.51</v>
      </c>
      <c r="F20" s="7">
        <v>0</v>
      </c>
      <c r="G20" s="7">
        <v>0</v>
      </c>
      <c r="H20" s="7">
        <f t="shared" si="3"/>
        <v>721599.51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383666.62</v>
      </c>
      <c r="D22" s="7">
        <v>647770.80000000005</v>
      </c>
      <c r="E22" s="7">
        <f t="shared" si="5"/>
        <v>1031437.42</v>
      </c>
      <c r="F22" s="7">
        <v>29205.48</v>
      </c>
      <c r="G22" s="7">
        <v>29205.48</v>
      </c>
      <c r="H22" s="7">
        <f t="shared" si="3"/>
        <v>1002231.9400000001</v>
      </c>
    </row>
    <row r="23" spans="1:8">
      <c r="A23" s="33" t="s">
        <v>27</v>
      </c>
      <c r="B23" s="34"/>
      <c r="C23" s="6">
        <f>SUM(C24:C32)</f>
        <v>39512285.829999998</v>
      </c>
      <c r="D23" s="6">
        <f t="shared" ref="D23:G23" si="6">SUM(D24:D32)</f>
        <v>19066651.209999997</v>
      </c>
      <c r="E23" s="6">
        <f t="shared" si="6"/>
        <v>58578937.039999999</v>
      </c>
      <c r="F23" s="6">
        <f t="shared" si="6"/>
        <v>12143014.6</v>
      </c>
      <c r="G23" s="6">
        <f t="shared" si="6"/>
        <v>12143014.6</v>
      </c>
      <c r="H23" s="6">
        <f t="shared" si="3"/>
        <v>46435922.439999998</v>
      </c>
    </row>
    <row r="24" spans="1:8">
      <c r="A24" s="15" t="s">
        <v>101</v>
      </c>
      <c r="B24" s="16" t="s">
        <v>28</v>
      </c>
      <c r="C24" s="7">
        <v>7288276.7199999997</v>
      </c>
      <c r="D24" s="7">
        <v>33188.559999999998</v>
      </c>
      <c r="E24" s="7">
        <f t="shared" ref="E24:E32" si="7">C24+D24</f>
        <v>7321465.2799999993</v>
      </c>
      <c r="F24" s="7">
        <v>2227226.0299999998</v>
      </c>
      <c r="G24" s="7">
        <v>2227226.0299999998</v>
      </c>
      <c r="H24" s="7">
        <f t="shared" si="3"/>
        <v>5094239.25</v>
      </c>
    </row>
    <row r="25" spans="1:8">
      <c r="A25" s="15" t="s">
        <v>102</v>
      </c>
      <c r="B25" s="16" t="s">
        <v>29</v>
      </c>
      <c r="C25" s="7">
        <v>3345841</v>
      </c>
      <c r="D25" s="7">
        <v>2817496.12</v>
      </c>
      <c r="E25" s="7">
        <f t="shared" si="7"/>
        <v>6163337.1200000001</v>
      </c>
      <c r="F25" s="7">
        <v>52729.2</v>
      </c>
      <c r="G25" s="7">
        <v>52729.2</v>
      </c>
      <c r="H25" s="7">
        <f t="shared" si="3"/>
        <v>6110607.9199999999</v>
      </c>
    </row>
    <row r="26" spans="1:8">
      <c r="A26" s="15" t="s">
        <v>103</v>
      </c>
      <c r="B26" s="16" t="s">
        <v>30</v>
      </c>
      <c r="C26" s="7">
        <v>12192320.34</v>
      </c>
      <c r="D26" s="7">
        <v>5528912.3899999997</v>
      </c>
      <c r="E26" s="7">
        <f t="shared" si="7"/>
        <v>17721232.73</v>
      </c>
      <c r="F26" s="7">
        <v>3137005.6</v>
      </c>
      <c r="G26" s="7">
        <v>3137005.6</v>
      </c>
      <c r="H26" s="7">
        <f t="shared" si="3"/>
        <v>14584227.130000001</v>
      </c>
    </row>
    <row r="27" spans="1:8">
      <c r="A27" s="15" t="s">
        <v>104</v>
      </c>
      <c r="B27" s="16" t="s">
        <v>31</v>
      </c>
      <c r="C27" s="7">
        <v>45500.06</v>
      </c>
      <c r="D27" s="7">
        <v>1615037.79</v>
      </c>
      <c r="E27" s="7">
        <f t="shared" si="7"/>
        <v>1660537.85</v>
      </c>
      <c r="F27" s="7">
        <v>101358.52</v>
      </c>
      <c r="G27" s="7">
        <v>101358.52</v>
      </c>
      <c r="H27" s="7">
        <f t="shared" si="3"/>
        <v>1559179.33</v>
      </c>
    </row>
    <row r="28" spans="1:8">
      <c r="A28" s="15" t="s">
        <v>105</v>
      </c>
      <c r="B28" s="16" t="s">
        <v>32</v>
      </c>
      <c r="C28" s="7">
        <v>8062930.4800000004</v>
      </c>
      <c r="D28" s="7">
        <v>2343198.42</v>
      </c>
      <c r="E28" s="7">
        <f t="shared" si="7"/>
        <v>10406128.9</v>
      </c>
      <c r="F28" s="7">
        <v>2603298.7000000002</v>
      </c>
      <c r="G28" s="7">
        <v>2603298.7000000002</v>
      </c>
      <c r="H28" s="7">
        <f t="shared" si="3"/>
        <v>7802830.2000000002</v>
      </c>
    </row>
    <row r="29" spans="1:8">
      <c r="A29" s="15" t="s">
        <v>106</v>
      </c>
      <c r="B29" s="1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10000</v>
      </c>
      <c r="G29" s="7">
        <v>10000</v>
      </c>
      <c r="H29" s="7">
        <f t="shared" si="3"/>
        <v>43783.56</v>
      </c>
    </row>
    <row r="30" spans="1:8">
      <c r="A30" s="15" t="s">
        <v>107</v>
      </c>
      <c r="B30" s="16" t="s">
        <v>34</v>
      </c>
      <c r="C30" s="7">
        <v>460145</v>
      </c>
      <c r="D30" s="7">
        <v>645232.87</v>
      </c>
      <c r="E30" s="7">
        <f t="shared" si="7"/>
        <v>1105377.8700000001</v>
      </c>
      <c r="F30" s="7">
        <v>0</v>
      </c>
      <c r="G30" s="7">
        <v>0</v>
      </c>
      <c r="H30" s="7">
        <f t="shared" si="3"/>
        <v>1105377.8700000001</v>
      </c>
    </row>
    <row r="31" spans="1:8">
      <c r="A31" s="15" t="s">
        <v>108</v>
      </c>
      <c r="B31" s="16" t="s">
        <v>35</v>
      </c>
      <c r="C31" s="7">
        <v>5188628.26</v>
      </c>
      <c r="D31" s="7">
        <v>148664.01</v>
      </c>
      <c r="E31" s="7">
        <f t="shared" si="7"/>
        <v>5337292.2699999996</v>
      </c>
      <c r="F31" s="7">
        <v>0</v>
      </c>
      <c r="G31" s="7">
        <v>0</v>
      </c>
      <c r="H31" s="7">
        <f t="shared" si="3"/>
        <v>5337292.2699999996</v>
      </c>
    </row>
    <row r="32" spans="1:8">
      <c r="A32" s="15" t="s">
        <v>109</v>
      </c>
      <c r="B32" s="16" t="s">
        <v>36</v>
      </c>
      <c r="C32" s="7">
        <v>2901691.35</v>
      </c>
      <c r="D32" s="7">
        <v>5908090.1100000003</v>
      </c>
      <c r="E32" s="7">
        <f t="shared" si="7"/>
        <v>8809781.4600000009</v>
      </c>
      <c r="F32" s="7">
        <v>4011396.55</v>
      </c>
      <c r="G32" s="7">
        <v>4011396.55</v>
      </c>
      <c r="H32" s="7">
        <f t="shared" si="3"/>
        <v>4798384.9100000011</v>
      </c>
    </row>
    <row r="33" spans="1:8">
      <c r="A33" s="33" t="s">
        <v>37</v>
      </c>
      <c r="B33" s="34"/>
      <c r="C33" s="6">
        <f>SUM(C34:C42)</f>
        <v>4040455</v>
      </c>
      <c r="D33" s="6">
        <f t="shared" ref="D33:G33" si="8">SUM(D34:D42)</f>
        <v>622078.03</v>
      </c>
      <c r="E33" s="6">
        <f t="shared" si="8"/>
        <v>4662533.03</v>
      </c>
      <c r="F33" s="6">
        <f t="shared" si="8"/>
        <v>608391</v>
      </c>
      <c r="G33" s="6">
        <f t="shared" si="8"/>
        <v>608391</v>
      </c>
      <c r="H33" s="6">
        <f t="shared" si="3"/>
        <v>4054142.0300000003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4040455</v>
      </c>
      <c r="D37" s="7">
        <v>622078.03</v>
      </c>
      <c r="E37" s="7">
        <f t="shared" si="9"/>
        <v>4662533.03</v>
      </c>
      <c r="F37" s="7">
        <v>608391</v>
      </c>
      <c r="G37" s="7">
        <v>608391</v>
      </c>
      <c r="H37" s="7">
        <f t="shared" si="3"/>
        <v>4054142.0300000003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3" t="s">
        <v>47</v>
      </c>
      <c r="B43" s="34"/>
      <c r="C43" s="6">
        <f>SUM(C44:C52)</f>
        <v>6862146.4300000006</v>
      </c>
      <c r="D43" s="6">
        <f t="shared" ref="D43:G43" si="10">SUM(D44:D52)</f>
        <v>4927521.08</v>
      </c>
      <c r="E43" s="6">
        <f t="shared" si="10"/>
        <v>11789667.510000002</v>
      </c>
      <c r="F43" s="6">
        <f t="shared" si="10"/>
        <v>0</v>
      </c>
      <c r="G43" s="6">
        <f t="shared" si="10"/>
        <v>0</v>
      </c>
      <c r="H43" s="6">
        <f t="shared" si="3"/>
        <v>11789667.510000002</v>
      </c>
    </row>
    <row r="44" spans="1:8">
      <c r="A44" s="15" t="s">
        <v>117</v>
      </c>
      <c r="B44" s="16" t="s">
        <v>48</v>
      </c>
      <c r="C44" s="7">
        <v>6198874.2000000002</v>
      </c>
      <c r="D44" s="7">
        <v>4276270.08</v>
      </c>
      <c r="E44" s="7">
        <f t="shared" ref="E44:E52" si="11">C44+D44</f>
        <v>10475144.280000001</v>
      </c>
      <c r="F44" s="7">
        <v>0</v>
      </c>
      <c r="G44" s="7">
        <v>0</v>
      </c>
      <c r="H44" s="7">
        <f t="shared" si="3"/>
        <v>10475144.280000001</v>
      </c>
    </row>
    <row r="45" spans="1:8">
      <c r="A45" s="15" t="s">
        <v>118</v>
      </c>
      <c r="B45" s="16" t="s">
        <v>49</v>
      </c>
      <c r="C45" s="7">
        <v>254500</v>
      </c>
      <c r="D45" s="7">
        <v>373867</v>
      </c>
      <c r="E45" s="7">
        <f t="shared" si="11"/>
        <v>628367</v>
      </c>
      <c r="F45" s="7">
        <v>0</v>
      </c>
      <c r="G45" s="7">
        <v>0</v>
      </c>
      <c r="H45" s="7">
        <f t="shared" si="3"/>
        <v>628367</v>
      </c>
    </row>
    <row r="46" spans="1:8">
      <c r="A46" s="15" t="s">
        <v>119</v>
      </c>
      <c r="B46" s="16" t="s">
        <v>50</v>
      </c>
      <c r="C46" s="7">
        <v>228000</v>
      </c>
      <c r="D46" s="7">
        <v>68349</v>
      </c>
      <c r="E46" s="7">
        <f t="shared" si="11"/>
        <v>296349</v>
      </c>
      <c r="F46" s="7">
        <v>0</v>
      </c>
      <c r="G46" s="7">
        <v>0</v>
      </c>
      <c r="H46" s="7">
        <f t="shared" si="3"/>
        <v>296349</v>
      </c>
    </row>
    <row r="47" spans="1:8">
      <c r="A47" s="15" t="s">
        <v>120</v>
      </c>
      <c r="B47" s="16" t="s">
        <v>51</v>
      </c>
      <c r="C47" s="7">
        <v>0</v>
      </c>
      <c r="D47" s="7">
        <v>16530</v>
      </c>
      <c r="E47" s="7">
        <f t="shared" si="11"/>
        <v>16530</v>
      </c>
      <c r="F47" s="7">
        <v>0</v>
      </c>
      <c r="G47" s="7">
        <v>0</v>
      </c>
      <c r="H47" s="7">
        <f t="shared" si="3"/>
        <v>16530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150256.98000000001</v>
      </c>
      <c r="D49" s="7">
        <v>192505</v>
      </c>
      <c r="E49" s="7">
        <f t="shared" si="11"/>
        <v>342761.98</v>
      </c>
      <c r="F49" s="7">
        <v>0</v>
      </c>
      <c r="G49" s="7">
        <v>0</v>
      </c>
      <c r="H49" s="7">
        <f t="shared" si="3"/>
        <v>342761.98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33" t="s">
        <v>57</v>
      </c>
      <c r="B53" s="34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0</v>
      </c>
      <c r="G53" s="6">
        <f t="shared" si="12"/>
        <v>0</v>
      </c>
      <c r="H53" s="6">
        <f t="shared" si="3"/>
        <v>318721.8</v>
      </c>
    </row>
    <row r="54" spans="1:8">
      <c r="A54" s="15" t="s">
        <v>126</v>
      </c>
      <c r="B54" s="1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0</v>
      </c>
      <c r="G54" s="7">
        <v>0</v>
      </c>
      <c r="H54" s="7">
        <f t="shared" si="3"/>
        <v>313211.93</v>
      </c>
    </row>
    <row r="55" spans="1:8">
      <c r="A55" s="15" t="s">
        <v>127</v>
      </c>
      <c r="B55" s="1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3" t="s">
        <v>61</v>
      </c>
      <c r="B57" s="34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33" t="s">
        <v>70</v>
      </c>
      <c r="B66" s="3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3" t="s">
        <v>74</v>
      </c>
      <c r="B70" s="3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5" t="s">
        <v>82</v>
      </c>
      <c r="B79" s="36"/>
      <c r="C79" s="8">
        <f>C80+C88+C98+C108+C118+C128+C132+C141+C145</f>
        <v>80351338.000000015</v>
      </c>
      <c r="D79" s="8">
        <f t="shared" ref="D79:H79" si="21">D80+D88+D98+D108+D118+D128+D132+D141+D145</f>
        <v>3841407.9599999995</v>
      </c>
      <c r="E79" s="8">
        <f t="shared" si="21"/>
        <v>84192745.959999993</v>
      </c>
      <c r="F79" s="8">
        <f t="shared" si="21"/>
        <v>30748771.440000001</v>
      </c>
      <c r="G79" s="8">
        <f t="shared" si="21"/>
        <v>30748771.440000001</v>
      </c>
      <c r="H79" s="8">
        <f t="shared" si="21"/>
        <v>53443974.520000003</v>
      </c>
    </row>
    <row r="80" spans="1:8">
      <c r="A80" s="37" t="s">
        <v>9</v>
      </c>
      <c r="B80" s="38"/>
      <c r="C80" s="8">
        <f>SUM(C81:C87)</f>
        <v>76342302.460000008</v>
      </c>
      <c r="D80" s="8">
        <f t="shared" ref="D80:H80" si="22">SUM(D81:D87)</f>
        <v>3804161.6499999994</v>
      </c>
      <c r="E80" s="8">
        <f t="shared" si="22"/>
        <v>80146464.109999999</v>
      </c>
      <c r="F80" s="8">
        <f t="shared" si="22"/>
        <v>30627057.129999999</v>
      </c>
      <c r="G80" s="8">
        <f t="shared" si="22"/>
        <v>30627057.129999999</v>
      </c>
      <c r="H80" s="8">
        <f t="shared" si="22"/>
        <v>49519406.980000004</v>
      </c>
    </row>
    <row r="81" spans="1:8">
      <c r="A81" s="15" t="s">
        <v>145</v>
      </c>
      <c r="B81" s="20" t="s">
        <v>10</v>
      </c>
      <c r="C81" s="9">
        <v>16731930.119999999</v>
      </c>
      <c r="D81" s="9">
        <v>-255000</v>
      </c>
      <c r="E81" s="7">
        <f t="shared" ref="E81:E87" si="23">C81+D81</f>
        <v>16476930.119999999</v>
      </c>
      <c r="F81" s="9">
        <v>8111426.7300000004</v>
      </c>
      <c r="G81" s="9">
        <v>8111426.7300000004</v>
      </c>
      <c r="H81" s="9">
        <f t="shared" ref="H81:H144" si="24">E81-F81</f>
        <v>8365503.3899999987</v>
      </c>
    </row>
    <row r="82" spans="1:8">
      <c r="A82" s="15" t="s">
        <v>146</v>
      </c>
      <c r="B82" s="2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11201483.380000001</v>
      </c>
      <c r="G82" s="9">
        <v>11201483.380000001</v>
      </c>
      <c r="H82" s="9">
        <f t="shared" si="24"/>
        <v>19436623.590000004</v>
      </c>
    </row>
    <row r="83" spans="1:8">
      <c r="A83" s="15" t="s">
        <v>147</v>
      </c>
      <c r="B83" s="20" t="s">
        <v>12</v>
      </c>
      <c r="C83" s="9">
        <v>8159296.9699999997</v>
      </c>
      <c r="D83" s="9">
        <v>-30000</v>
      </c>
      <c r="E83" s="7">
        <f t="shared" si="23"/>
        <v>8129296.9699999997</v>
      </c>
      <c r="F83" s="9">
        <v>823744.22</v>
      </c>
      <c r="G83" s="9">
        <v>823744.22</v>
      </c>
      <c r="H83" s="9">
        <f t="shared" si="24"/>
        <v>7305552.75</v>
      </c>
    </row>
    <row r="84" spans="1:8">
      <c r="A84" s="15" t="s">
        <v>148</v>
      </c>
      <c r="B84" s="20" t="s">
        <v>13</v>
      </c>
      <c r="C84" s="9">
        <v>6732983.5199999996</v>
      </c>
      <c r="D84" s="9">
        <v>973819.4</v>
      </c>
      <c r="E84" s="7">
        <f t="shared" si="23"/>
        <v>7706802.9199999999</v>
      </c>
      <c r="F84" s="9">
        <v>2784689.18</v>
      </c>
      <c r="G84" s="9">
        <v>2784689.18</v>
      </c>
      <c r="H84" s="9">
        <f t="shared" si="24"/>
        <v>4922113.74</v>
      </c>
    </row>
    <row r="85" spans="1:8">
      <c r="A85" s="15" t="s">
        <v>149</v>
      </c>
      <c r="B85" s="20" t="s">
        <v>14</v>
      </c>
      <c r="C85" s="9">
        <v>16488332.68</v>
      </c>
      <c r="D85" s="9">
        <v>706994.45</v>
      </c>
      <c r="E85" s="7">
        <f t="shared" si="23"/>
        <v>17195327.129999999</v>
      </c>
      <c r="F85" s="9">
        <v>7705713.6200000001</v>
      </c>
      <c r="G85" s="9">
        <v>7705713.6200000001</v>
      </c>
      <c r="H85" s="9">
        <f t="shared" si="24"/>
        <v>9489613.5099999979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37" t="s">
        <v>17</v>
      </c>
      <c r="B88" s="38"/>
      <c r="C88" s="8">
        <f>SUM(C89:C97)</f>
        <v>1322620.3699999999</v>
      </c>
      <c r="D88" s="8">
        <f t="shared" ref="D88:G88" si="25">SUM(D89:D97)</f>
        <v>864.12000000000262</v>
      </c>
      <c r="E88" s="8">
        <f t="shared" si="25"/>
        <v>1323484.49</v>
      </c>
      <c r="F88" s="8">
        <f t="shared" si="25"/>
        <v>35895.42</v>
      </c>
      <c r="G88" s="8">
        <f t="shared" si="25"/>
        <v>35895.42</v>
      </c>
      <c r="H88" s="8">
        <f t="shared" si="24"/>
        <v>1287589.07</v>
      </c>
    </row>
    <row r="89" spans="1:8">
      <c r="A89" s="15" t="s">
        <v>152</v>
      </c>
      <c r="B89" s="20" t="s">
        <v>18</v>
      </c>
      <c r="C89" s="9">
        <v>571501.43999999994</v>
      </c>
      <c r="D89" s="9">
        <v>-6544.88</v>
      </c>
      <c r="E89" s="7">
        <f t="shared" ref="E89:E97" si="26">C89+D89</f>
        <v>564956.55999999994</v>
      </c>
      <c r="F89" s="9">
        <v>0</v>
      </c>
      <c r="G89" s="9">
        <v>0</v>
      </c>
      <c r="H89" s="9">
        <f t="shared" si="24"/>
        <v>564956.55999999994</v>
      </c>
    </row>
    <row r="90" spans="1:8">
      <c r="A90" s="15" t="s">
        <v>153</v>
      </c>
      <c r="B90" s="20" t="s">
        <v>19</v>
      </c>
      <c r="C90" s="9">
        <v>4500</v>
      </c>
      <c r="D90" s="9">
        <v>3500</v>
      </c>
      <c r="E90" s="7">
        <f t="shared" si="26"/>
        <v>8000</v>
      </c>
      <c r="F90" s="9">
        <v>1706.4</v>
      </c>
      <c r="G90" s="9">
        <v>1706.4</v>
      </c>
      <c r="H90" s="9">
        <f t="shared" si="24"/>
        <v>6293.6</v>
      </c>
    </row>
    <row r="91" spans="1:8">
      <c r="A91" s="15" t="s">
        <v>154</v>
      </c>
      <c r="B91" s="2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15" t="s">
        <v>156</v>
      </c>
      <c r="B93" s="20" t="s">
        <v>22</v>
      </c>
      <c r="C93" s="9">
        <v>56800</v>
      </c>
      <c r="D93" s="9">
        <v>0</v>
      </c>
      <c r="E93" s="7">
        <f t="shared" si="26"/>
        <v>56800</v>
      </c>
      <c r="F93" s="9">
        <v>0</v>
      </c>
      <c r="G93" s="9">
        <v>0</v>
      </c>
      <c r="H93" s="9">
        <f t="shared" si="24"/>
        <v>56800</v>
      </c>
    </row>
    <row r="94" spans="1:8">
      <c r="A94" s="15" t="s">
        <v>157</v>
      </c>
      <c r="B94" s="2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33489.019999999997</v>
      </c>
      <c r="G94" s="9">
        <v>33489.019999999997</v>
      </c>
      <c r="H94" s="9">
        <f t="shared" si="24"/>
        <v>423079.91</v>
      </c>
    </row>
    <row r="95" spans="1:8">
      <c r="A95" s="15" t="s">
        <v>158</v>
      </c>
      <c r="B95" s="20" t="s">
        <v>24</v>
      </c>
      <c r="C95" s="9">
        <v>24000</v>
      </c>
      <c r="D95" s="9">
        <v>700</v>
      </c>
      <c r="E95" s="7">
        <f t="shared" si="26"/>
        <v>24700</v>
      </c>
      <c r="F95" s="9">
        <v>700</v>
      </c>
      <c r="G95" s="9">
        <v>700</v>
      </c>
      <c r="H95" s="9">
        <f t="shared" si="24"/>
        <v>24000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177200</v>
      </c>
      <c r="D97" s="9">
        <v>3209</v>
      </c>
      <c r="E97" s="7">
        <f t="shared" si="26"/>
        <v>180409</v>
      </c>
      <c r="F97" s="9">
        <v>0</v>
      </c>
      <c r="G97" s="9">
        <v>0</v>
      </c>
      <c r="H97" s="9">
        <f t="shared" si="24"/>
        <v>180409</v>
      </c>
    </row>
    <row r="98" spans="1:8">
      <c r="A98" s="37" t="s">
        <v>27</v>
      </c>
      <c r="B98" s="38"/>
      <c r="C98" s="8">
        <f>SUM(C99:C107)</f>
        <v>2686415.17</v>
      </c>
      <c r="D98" s="8">
        <f t="shared" ref="D98:G98" si="27">SUM(D99:D107)</f>
        <v>13603.400000000001</v>
      </c>
      <c r="E98" s="8">
        <f t="shared" si="27"/>
        <v>2700018.57</v>
      </c>
      <c r="F98" s="8">
        <f t="shared" si="27"/>
        <v>85818.889999999985</v>
      </c>
      <c r="G98" s="8">
        <f t="shared" si="27"/>
        <v>85818.889999999985</v>
      </c>
      <c r="H98" s="8">
        <f t="shared" si="24"/>
        <v>2614199.6799999997</v>
      </c>
    </row>
    <row r="99" spans="1:8">
      <c r="A99" s="15" t="s">
        <v>161</v>
      </c>
      <c r="B99" s="20" t="s">
        <v>28</v>
      </c>
      <c r="C99" s="9">
        <v>89000</v>
      </c>
      <c r="D99" s="9">
        <v>5000</v>
      </c>
      <c r="E99" s="7">
        <f t="shared" ref="E99:E107" si="28">C99+D99</f>
        <v>94000</v>
      </c>
      <c r="F99" s="9">
        <v>14000</v>
      </c>
      <c r="G99" s="9">
        <v>14000</v>
      </c>
      <c r="H99" s="9">
        <f t="shared" si="24"/>
        <v>80000</v>
      </c>
    </row>
    <row r="100" spans="1:8">
      <c r="A100" s="15" t="s">
        <v>162</v>
      </c>
      <c r="B100" s="20" t="s">
        <v>29</v>
      </c>
      <c r="C100" s="9">
        <v>22000</v>
      </c>
      <c r="D100" s="9">
        <v>6068.4</v>
      </c>
      <c r="E100" s="7">
        <f t="shared" si="28"/>
        <v>28068.400000000001</v>
      </c>
      <c r="F100" s="9">
        <v>0</v>
      </c>
      <c r="G100" s="9">
        <v>0</v>
      </c>
      <c r="H100" s="9">
        <f t="shared" si="24"/>
        <v>28068.400000000001</v>
      </c>
    </row>
    <row r="101" spans="1:8">
      <c r="A101" s="15" t="s">
        <v>163</v>
      </c>
      <c r="B101" s="20" t="s">
        <v>30</v>
      </c>
      <c r="C101" s="9">
        <v>555359.5</v>
      </c>
      <c r="D101" s="9">
        <v>-568.4</v>
      </c>
      <c r="E101" s="7">
        <f t="shared" si="28"/>
        <v>554791.1</v>
      </c>
      <c r="F101" s="9">
        <v>8381.6299999999992</v>
      </c>
      <c r="G101" s="9">
        <v>8381.6299999999992</v>
      </c>
      <c r="H101" s="9">
        <f t="shared" si="24"/>
        <v>546409.47</v>
      </c>
    </row>
    <row r="102" spans="1:8">
      <c r="A102" s="15" t="s">
        <v>164</v>
      </c>
      <c r="B102" s="20" t="s">
        <v>31</v>
      </c>
      <c r="C102" s="9">
        <v>136499.94</v>
      </c>
      <c r="D102" s="9">
        <v>0</v>
      </c>
      <c r="E102" s="7">
        <f t="shared" si="28"/>
        <v>136499.94</v>
      </c>
      <c r="F102" s="9">
        <v>33186.47</v>
      </c>
      <c r="G102" s="9">
        <v>33186.47</v>
      </c>
      <c r="H102" s="9">
        <f t="shared" si="24"/>
        <v>103313.47</v>
      </c>
    </row>
    <row r="103" spans="1:8">
      <c r="A103" s="15" t="s">
        <v>165</v>
      </c>
      <c r="B103" s="20" t="s">
        <v>32</v>
      </c>
      <c r="C103" s="9">
        <v>438600</v>
      </c>
      <c r="D103" s="9">
        <v>13603.4</v>
      </c>
      <c r="E103" s="7">
        <f t="shared" si="28"/>
        <v>452203.4</v>
      </c>
      <c r="F103" s="9">
        <v>13848.02</v>
      </c>
      <c r="G103" s="9">
        <v>13848.02</v>
      </c>
      <c r="H103" s="9">
        <f t="shared" si="24"/>
        <v>438355.38</v>
      </c>
    </row>
    <row r="104" spans="1:8">
      <c r="A104" s="15" t="s">
        <v>166</v>
      </c>
      <c r="B104" s="20" t="s">
        <v>33</v>
      </c>
      <c r="C104" s="9">
        <v>61000</v>
      </c>
      <c r="D104" s="9">
        <v>0</v>
      </c>
      <c r="E104" s="7">
        <f t="shared" si="28"/>
        <v>61000</v>
      </c>
      <c r="F104" s="9">
        <v>0</v>
      </c>
      <c r="G104" s="9">
        <v>0</v>
      </c>
      <c r="H104" s="9">
        <f t="shared" si="24"/>
        <v>61000</v>
      </c>
    </row>
    <row r="105" spans="1:8">
      <c r="A105" s="15" t="s">
        <v>167</v>
      </c>
      <c r="B105" s="20" t="s">
        <v>34</v>
      </c>
      <c r="C105" s="9">
        <v>538085</v>
      </c>
      <c r="D105" s="9">
        <v>0</v>
      </c>
      <c r="E105" s="7">
        <f t="shared" si="28"/>
        <v>538085</v>
      </c>
      <c r="F105" s="9">
        <v>5967.31</v>
      </c>
      <c r="G105" s="9">
        <v>5967.31</v>
      </c>
      <c r="H105" s="9">
        <f t="shared" si="24"/>
        <v>532117.68999999994</v>
      </c>
    </row>
    <row r="106" spans="1:8">
      <c r="A106" s="15" t="s">
        <v>168</v>
      </c>
      <c r="B106" s="20" t="s">
        <v>35</v>
      </c>
      <c r="C106" s="9">
        <v>841870.73</v>
      </c>
      <c r="D106" s="9">
        <v>-10500</v>
      </c>
      <c r="E106" s="7">
        <f t="shared" si="28"/>
        <v>831370.73</v>
      </c>
      <c r="F106" s="9">
        <v>10435.459999999999</v>
      </c>
      <c r="G106" s="9">
        <v>10435.459999999999</v>
      </c>
      <c r="H106" s="9">
        <f t="shared" si="24"/>
        <v>820935.27</v>
      </c>
    </row>
    <row r="107" spans="1:8">
      <c r="A107" s="15" t="s">
        <v>169</v>
      </c>
      <c r="B107" s="20" t="s">
        <v>36</v>
      </c>
      <c r="C107" s="9">
        <v>4000</v>
      </c>
      <c r="D107" s="9">
        <v>0</v>
      </c>
      <c r="E107" s="7">
        <f t="shared" si="28"/>
        <v>4000</v>
      </c>
      <c r="F107" s="9">
        <v>0</v>
      </c>
      <c r="G107" s="9">
        <v>0</v>
      </c>
      <c r="H107" s="9">
        <f t="shared" si="24"/>
        <v>4000</v>
      </c>
    </row>
    <row r="108" spans="1:8">
      <c r="A108" s="37" t="s">
        <v>37</v>
      </c>
      <c r="B108" s="38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37" t="s">
        <v>47</v>
      </c>
      <c r="B118" s="38"/>
      <c r="C118" s="8">
        <f>SUM(C119:C127)</f>
        <v>0</v>
      </c>
      <c r="D118" s="8">
        <f t="shared" ref="D118:G118" si="31">SUM(D119:D127)</f>
        <v>22778.79</v>
      </c>
      <c r="E118" s="8">
        <f t="shared" si="31"/>
        <v>22778.79</v>
      </c>
      <c r="F118" s="8">
        <f t="shared" si="31"/>
        <v>0</v>
      </c>
      <c r="G118" s="8">
        <f t="shared" si="31"/>
        <v>0</v>
      </c>
      <c r="H118" s="8">
        <f t="shared" si="24"/>
        <v>22778.79</v>
      </c>
    </row>
    <row r="119" spans="1:8">
      <c r="A119" s="15" t="s">
        <v>177</v>
      </c>
      <c r="B119" s="20" t="s">
        <v>48</v>
      </c>
      <c r="C119" s="9">
        <v>0</v>
      </c>
      <c r="D119" s="9">
        <v>22100.63</v>
      </c>
      <c r="E119" s="7">
        <f t="shared" ref="E119:E127" si="32">C119+D119</f>
        <v>22100.63</v>
      </c>
      <c r="F119" s="9">
        <v>0</v>
      </c>
      <c r="G119" s="9">
        <v>0</v>
      </c>
      <c r="H119" s="9">
        <f t="shared" si="24"/>
        <v>22100.63</v>
      </c>
    </row>
    <row r="120" spans="1:8">
      <c r="A120" s="15" t="s">
        <v>178</v>
      </c>
      <c r="B120" s="20" t="s">
        <v>49</v>
      </c>
      <c r="C120" s="9">
        <v>0</v>
      </c>
      <c r="D120" s="9">
        <v>678.16</v>
      </c>
      <c r="E120" s="7">
        <f t="shared" si="32"/>
        <v>678.16</v>
      </c>
      <c r="F120" s="9">
        <v>0</v>
      </c>
      <c r="G120" s="9">
        <v>0</v>
      </c>
      <c r="H120" s="9">
        <f t="shared" si="24"/>
        <v>678.16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37" t="s">
        <v>57</v>
      </c>
      <c r="B128" s="38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37" t="s">
        <v>61</v>
      </c>
      <c r="B132" s="38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37" t="s">
        <v>70</v>
      </c>
      <c r="B141" s="38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37" t="s">
        <v>74</v>
      </c>
      <c r="B145" s="38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39" t="s">
        <v>83</v>
      </c>
      <c r="B154" s="40"/>
      <c r="C154" s="8">
        <f>C4+C79</f>
        <v>226864110.62</v>
      </c>
      <c r="D154" s="8">
        <f t="shared" ref="D154:H154" si="42">D4+D79</f>
        <v>44231478.489999995</v>
      </c>
      <c r="E154" s="8">
        <f t="shared" si="42"/>
        <v>271095589.11000001</v>
      </c>
      <c r="F154" s="8">
        <f t="shared" si="42"/>
        <v>83416671.579999998</v>
      </c>
      <c r="G154" s="8">
        <f t="shared" si="42"/>
        <v>83416671.579999998</v>
      </c>
      <c r="H154" s="8">
        <f t="shared" si="42"/>
        <v>187678917.53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78740157480314965" right="0.39370078740157483" top="0.74803149606299213" bottom="0.74803149606299213" header="0.31496062992125984" footer="0.31496062992125984"/>
  <pageSetup scale="5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2021-07-08T19:00:29Z</cp:lastPrinted>
  <dcterms:created xsi:type="dcterms:W3CDTF">2017-01-11T17:22:36Z</dcterms:created>
  <dcterms:modified xsi:type="dcterms:W3CDTF">2021-07-08T19:34:29Z</dcterms:modified>
</cp:coreProperties>
</file>