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3er trimestre 2025\Estados financieros Septiembre\SEPTIEMBRE\"/>
    </mc:Choice>
  </mc:AlternateContent>
  <bookViews>
    <workbookView xWindow="0" yWindow="0" windowWidth="23040" windowHeight="9525"/>
  </bookViews>
  <sheets>
    <sheet name="F6A" sheetId="1" r:id="rId1"/>
    <sheet name="F6B" sheetId="2" r:id="rId2"/>
    <sheet name="F6C" sheetId="3" r:id="rId3"/>
    <sheet name="F6D" sheetId="4" r:id="rId4"/>
  </sheets>
  <definedNames>
    <definedName name="_xlnm.Print_Area" localSheetId="0">F6A!$A$1:$G$160</definedName>
    <definedName name="_xlnm.Print_Area" localSheetId="2">F6C!$A$1:$G$78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G27" i="4" s="1"/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D31" i="4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75" i="3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145" i="1"/>
  <c r="G136" i="1"/>
  <c r="G135" i="1"/>
  <c r="G131" i="1"/>
  <c r="G127" i="1"/>
  <c r="G122" i="1"/>
  <c r="G118" i="1"/>
  <c r="G114" i="1"/>
  <c r="G109" i="1"/>
  <c r="G105" i="1"/>
  <c r="G96" i="1"/>
  <c r="G80" i="1"/>
  <c r="G76" i="1"/>
  <c r="G70" i="1"/>
  <c r="G66" i="1"/>
  <c r="G56" i="1"/>
  <c r="G52" i="1"/>
  <c r="G43" i="1"/>
  <c r="G39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D135" i="1"/>
  <c r="D134" i="1"/>
  <c r="G134" i="1" s="1"/>
  <c r="D132" i="1"/>
  <c r="G132" i="1" s="1"/>
  <c r="D131" i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D121" i="1"/>
  <c r="G121" i="1" s="1"/>
  <c r="D120" i="1"/>
  <c r="G120" i="1" s="1"/>
  <c r="D119" i="1"/>
  <c r="G119" i="1" s="1"/>
  <c r="D118" i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D55" i="1"/>
  <c r="G55" i="1" s="1"/>
  <c r="D54" i="1"/>
  <c r="G54" i="1" s="1"/>
  <c r="D53" i="1"/>
  <c r="G53" i="1" s="1"/>
  <c r="D52" i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D42" i="1"/>
  <c r="G42" i="1" s="1"/>
  <c r="D41" i="1"/>
  <c r="G41" i="1" s="1"/>
  <c r="D40" i="1"/>
  <c r="G40" i="1" s="1"/>
  <c r="D39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24" i="4" l="1"/>
  <c r="B28" i="4"/>
  <c r="G28" i="4"/>
  <c r="G21" i="4" s="1"/>
  <c r="F28" i="4"/>
  <c r="F21" i="4" s="1"/>
  <c r="E28" i="4"/>
  <c r="E21" i="4" s="1"/>
  <c r="D28" i="4"/>
  <c r="D21" i="4" s="1"/>
  <c r="C28" i="4"/>
  <c r="C21" i="4" s="1"/>
  <c r="G16" i="4"/>
  <c r="F16" i="4"/>
  <c r="E16" i="4"/>
  <c r="D16" i="4"/>
  <c r="C16" i="4"/>
  <c r="B16" i="4"/>
  <c r="G12" i="4"/>
  <c r="F12" i="4"/>
  <c r="E12" i="4"/>
  <c r="D12" i="4"/>
  <c r="C12" i="4"/>
  <c r="B12" i="4"/>
  <c r="G71" i="3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E29" i="2"/>
  <c r="C29" i="2"/>
  <c r="G62" i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F9" i="4" l="1"/>
  <c r="F33" i="4" s="1"/>
  <c r="F43" i="3"/>
  <c r="C9" i="3"/>
  <c r="B9" i="1"/>
  <c r="F29" i="2"/>
  <c r="E9" i="4"/>
  <c r="E33" i="4" s="1"/>
  <c r="E43" i="3"/>
  <c r="F9" i="3"/>
  <c r="B29" i="2"/>
  <c r="D29" i="2" s="1"/>
  <c r="G29" i="2" s="1"/>
  <c r="E84" i="1"/>
  <c r="B21" i="4"/>
  <c r="C9" i="4"/>
  <c r="C33" i="4" s="1"/>
  <c r="G9" i="4"/>
  <c r="G33" i="4" s="1"/>
  <c r="D9" i="4"/>
  <c r="D33" i="4" s="1"/>
  <c r="B9" i="4"/>
  <c r="C43" i="3"/>
  <c r="G43" i="3"/>
  <c r="D43" i="3"/>
  <c r="B43" i="3"/>
  <c r="G9" i="3"/>
  <c r="D9" i="3"/>
  <c r="E9" i="3"/>
  <c r="B9" i="3"/>
  <c r="B77" i="3" s="1"/>
  <c r="F84" i="1"/>
  <c r="B84" i="1"/>
  <c r="C84" i="1"/>
  <c r="G84" i="1"/>
  <c r="D84" i="1"/>
  <c r="F9" i="1"/>
  <c r="C9" i="1"/>
  <c r="G9" i="1"/>
  <c r="E9" i="1"/>
  <c r="D9" i="1"/>
  <c r="F77" i="3" l="1"/>
  <c r="C77" i="3"/>
  <c r="C159" i="1"/>
  <c r="G159" i="1"/>
  <c r="G77" i="3"/>
  <c r="B33" i="4"/>
  <c r="E77" i="3"/>
  <c r="D77" i="3"/>
  <c r="E159" i="1"/>
  <c r="D159" i="1"/>
  <c r="F159" i="1"/>
  <c r="B159" i="1"/>
</calcChain>
</file>

<file path=xl/sharedStrings.xml><?xml version="1.0" encoding="utf-8"?>
<sst xmlns="http://schemas.openxmlformats.org/spreadsheetml/2006/main" count="499" uniqueCount="343">
  <si>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</si>
  <si>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</si>
  <si>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</si>
  <si>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</si>
  <si>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</si>
  <si>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</si>
  <si>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</si>
  <si>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</si>
  <si>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</si>
  <si>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</si>
  <si>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</si>
  <si>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</si>
  <si>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</si>
  <si>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</si>
  <si>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</si>
  <si>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</si>
  <si>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</si>
  <si>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</si>
  <si>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</si>
  <si>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</si>
  <si>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</si>
  <si>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</si>
  <si>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</si>
  <si>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</si>
  <si>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</si>
  <si>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</si>
  <si>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</si>
  <si>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</si>
  <si>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</si>
  <si>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</si>
  <si>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</si>
  <si>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</si>
  <si>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</si>
  <si>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</si>
  <si>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</si>
  <si>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</si>
  <si>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</si>
  <si>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</si>
  <si>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</si>
  <si>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</si>
  <si>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</si>
  <si>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</si>
  <si>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</si>
  <si>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</si>
  <si>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</si>
  <si>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</si>
  <si>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</si>
  <si>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</si>
  <si>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</si>
  <si>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</si>
  <si>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</si>
  <si>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</si>
  <si>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</si>
  <si>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</si>
  <si>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</si>
  <si>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</si>
  <si>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</si>
  <si>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</si>
  <si>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</si>
  <si>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</si>
  <si>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</si>
  <si>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</si>
  <si>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</si>
  <si>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</si>
  <si>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</si>
  <si>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</si>
  <si>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</si>
  <si>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</si>
  <si>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</si>
  <si>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</si>
  <si>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</si>
  <si>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</si>
  <si>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</si>
  <si>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</si>
  <si>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</si>
  <si>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</si>
  <si>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</si>
  <si>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</si>
  <si>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</si>
  <si>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</si>
  <si>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</si>
  <si>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</si>
  <si>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</si>
  <si>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</si>
  <si>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</si>
  <si>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</si>
  <si>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</si>
  <si>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</si>
  <si>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</si>
  <si>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</si>
  <si>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</si>
  <si>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</si>
  <si>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</si>
  <si>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</si>
  <si>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</si>
  <si>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</si>
  <si>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</si>
  <si>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</si>
  <si>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</si>
  <si>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</si>
  <si>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</si>
  <si>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</si>
  <si>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</si>
  <si>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</si>
  <si>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</si>
  <si>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</si>
  <si>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</si>
  <si>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</si>
  <si>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</si>
  <si>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</si>
  <si>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</si>
  <si>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</si>
  <si>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</si>
  <si>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</si>
  <si>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</si>
  <si>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</si>
  <si>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</si>
  <si>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</si>
  <si>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</si>
  <si>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</si>
  <si>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</si>
  <si>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</si>
  <si>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</si>
  <si>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</si>
  <si>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</si>
  <si>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</si>
  <si>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</si>
  <si>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</si>
  <si>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</si>
  <si>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</si>
  <si>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</si>
  <si>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</si>
  <si>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</si>
  <si>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</si>
  <si>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</si>
  <si>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</si>
  <si>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</si>
  <si>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</si>
  <si>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</si>
  <si>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</si>
  <si>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</si>
  <si>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</si>
  <si>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</si>
  <si>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</si>
  <si>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</si>
  <si>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</si>
  <si>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</si>
  <si>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</si>
  <si>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</si>
  <si>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</si>
  <si>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</si>
  <si>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</si>
  <si>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</si>
  <si>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</si>
  <si>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</si>
  <si>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</si>
  <si>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</si>
  <si>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</si>
  <si>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</si>
  <si>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</si>
  <si>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</si>
  <si>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</si>
  <si>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</si>
  <si>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</si>
  <si>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</si>
  <si>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</si>
  <si>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</si>
  <si>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</si>
  <si>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</si>
  <si>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</si>
  <si>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</si>
  <si>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</si>
  <si>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</si>
  <si>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</si>
  <si>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</si>
  <si>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</si>
  <si>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</si>
  <si>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</si>
  <si>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</si>
  <si>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</si>
  <si>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</si>
  <si>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</si>
  <si>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</si>
  <si>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</si>
  <si>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</si>
  <si>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</si>
  <si>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</si>
  <si>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</si>
  <si>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</si>
  <si>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</si>
  <si>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</si>
  <si>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</si>
  <si>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</si>
  <si>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</si>
  <si>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</si>
  <si>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</si>
  <si>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</si>
  <si>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</si>
  <si>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</si>
  <si>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</si>
  <si>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</si>
  <si>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</si>
  <si>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</si>
  <si>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</si>
  <si>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</si>
  <si>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</si>
  <si>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</si>
  <si>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</si>
  <si>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</si>
  <si>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</si>
  <si>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</si>
  <si>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</si>
  <si>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</si>
  <si>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</si>
  <si>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</si>
  <si>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</si>
  <si>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</si>
  <si>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</si>
  <si>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</si>
  <si>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</si>
  <si>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</si>
  <si>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</si>
  <si>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</si>
  <si>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</si>
  <si>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</si>
  <si>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</si>
  <si>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</si>
  <si>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</si>
  <si>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</si>
  <si>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</si>
  <si>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</si>
  <si>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</si>
  <si>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</si>
  <si>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</si>
  <si>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</si>
  <si>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</si>
  <si>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</si>
  <si>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</si>
  <si>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</si>
  <si>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</si>
  <si>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</si>
  <si>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</si>
  <si>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</si>
  <si>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</si>
  <si>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</si>
  <si>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</si>
  <si>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</si>
  <si>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</si>
  <si>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</si>
  <si>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</si>
  <si>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</si>
  <si>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</si>
  <si>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</si>
  <si>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</si>
  <si>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</si>
  <si>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</si>
  <si>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</si>
  <si>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</si>
  <si>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</si>
  <si>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</si>
  <si>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</si>
  <si>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</si>
  <si>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</si>
  <si>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</si>
  <si>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</si>
  <si>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</si>
  <si>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</si>
  <si>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</si>
  <si>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</si>
  <si>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</si>
  <si>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</si>
  <si>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</si>
  <si>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</si>
  <si>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</si>
  <si>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</si>
  <si>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</si>
  <si>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</si>
  <si>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</si>
  <si>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</si>
  <si>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</si>
  <si>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</si>
  <si>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</si>
  <si>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</si>
  <si>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</si>
  <si>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</si>
  <si>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</si>
  <si>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</si>
  <si>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</si>
  <si>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</si>
  <si>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</si>
  <si>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</si>
  <si>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</si>
  <si>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</si>
  <si>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</si>
  <si>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</si>
  <si>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</si>
  <si>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</si>
  <si>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</si>
  <si>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</si>
  <si>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</si>
  <si>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</si>
  <si>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</si>
  <si>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</si>
  <si>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</si>
  <si>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</si>
  <si>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</si>
  <si>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</si>
  <si>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</si>
  <si>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</si>
  <si>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</si>
  <si>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</si>
  <si>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</si>
  <si>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</si>
  <si>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</si>
  <si>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</si>
  <si>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</si>
  <si>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</si>
  <si>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</si>
  <si>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</si>
  <si>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</si>
  <si>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</si>
  <si>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</si>
  <si>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</si>
  <si>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</si>
  <si>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</si>
  <si>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</si>
  <si>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</si>
  <si>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</si>
  <si>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</si>
  <si>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</si>
  <si>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</si>
  <si>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</si>
  <si>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</si>
  <si>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>48N</t>
  </si>
  <si>
    <t xml:space="preserve"> UNIVERSIDAD TECNOLOGICA DE LEON</t>
  </si>
  <si>
    <t>del 01 de Enero al 30 de Septiembre de 2025</t>
  </si>
  <si>
    <t>Bajo protesta de decir verdad declaramos de los formatos de la LDF son correctos y responsabilidad del ente emisor</t>
  </si>
  <si>
    <t>211213012010000 RECTORÍA UTL</t>
  </si>
  <si>
    <t>211213012020000 DIRECCIÓN DE ADMON Y FINANZAS UTL</t>
  </si>
  <si>
    <t>211213012030000 SECRETARÍA ACADÉMICA UTL</t>
  </si>
  <si>
    <t>211213012040000 SECRETARÍA DE VINCULACIÓN UTL</t>
  </si>
  <si>
    <t>211213012A10000 ÓRGANO INTERNO DE CONTROL UTL</t>
  </si>
  <si>
    <t>211213012D10000 UTL EXTENSIÓN UNIDAD ACADÉMICA ACÁMBARO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</si>
</sst>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9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/>
    <xf numFmtId="0" fontId="1" fillId="0" borderId="12" xfId="0" applyFont="1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horizontal="left" vertical="center" wrapText="1" indent="9"/>
    </xf>
    <xf numFmtId="0" fontId="1" fillId="0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164" fontId="0" fillId="0" borderId="14" xfId="3" applyNumberFormat="1" applyFont="1" applyBorder="1" applyAlignment="1">
      <alignment vertical="center"/>
    </xf>
    <xf numFmtId="164" fontId="0" fillId="0" borderId="11" xfId="3" applyNumberFormat="1" applyFont="1" applyFill="1" applyBorder="1"/>
    <xf numFmtId="164" fontId="0" fillId="0" borderId="11" xfId="3" applyNumberFormat="1" applyFont="1" applyBorder="1" applyAlignment="1">
      <alignment horizontal="center"/>
    </xf>
    <xf numFmtId="165" fontId="1" fillId="3" borderId="13" xfId="3" applyNumberFormat="1" applyFont="1" applyFill="1" applyBorder="1" applyAlignment="1" applyProtection="1">
      <alignment vertical="center"/>
      <protection locked="0"/>
    </xf>
    <xf numFmtId="165" fontId="0" fillId="3" borderId="13" xfId="3" applyNumberFormat="1" applyFont="1" applyFill="1" applyBorder="1" applyAlignment="1" applyProtection="1">
      <alignment vertical="center"/>
      <protection locked="0"/>
    </xf>
    <xf numFmtId="165" fontId="0" fillId="3" borderId="13" xfId="3" applyNumberFormat="1" applyFont="1" applyFill="1" applyBorder="1" applyAlignment="1">
      <alignment vertical="center"/>
    </xf>
    <xf numFmtId="165" fontId="1" fillId="0" borderId="12" xfId="3" applyNumberFormat="1" applyFont="1" applyFill="1" applyBorder="1" applyAlignment="1" applyProtection="1">
      <alignment vertical="center"/>
      <protection locked="0"/>
    </xf>
    <xf numFmtId="165" fontId="0" fillId="0" borderId="13" xfId="3" applyNumberFormat="1" applyFont="1" applyFill="1" applyBorder="1" applyAlignment="1" applyProtection="1">
      <alignment vertical="center"/>
      <protection locked="0"/>
    </xf>
    <xf numFmtId="165" fontId="0" fillId="0" borderId="13" xfId="3" applyNumberFormat="1" applyFont="1" applyFill="1" applyBorder="1" applyAlignment="1">
      <alignment vertical="center"/>
    </xf>
    <xf numFmtId="165" fontId="1" fillId="0" borderId="13" xfId="3" applyNumberFormat="1" applyFont="1" applyFill="1" applyBorder="1" applyAlignment="1" applyProtection="1">
      <alignment vertical="center"/>
      <protection locked="0"/>
    </xf>
    <xf numFmtId="165" fontId="1" fillId="0" borderId="6" xfId="3" applyNumberFormat="1" applyFont="1" applyFill="1" applyBorder="1" applyAlignment="1" applyProtection="1">
      <alignment vertical="center"/>
      <protection locked="0"/>
    </xf>
    <xf numFmtId="165" fontId="0" fillId="0" borderId="8" xfId="3" applyNumberFormat="1" applyFont="1" applyFill="1" applyBorder="1" applyAlignment="1" applyProtection="1">
      <alignment vertical="center"/>
      <protection locked="0"/>
    </xf>
    <xf numFmtId="165" fontId="1" fillId="0" borderId="8" xfId="3" applyNumberFormat="1" applyFont="1" applyFill="1" applyBorder="1" applyAlignment="1" applyProtection="1">
      <alignment vertical="center"/>
      <protection locked="0"/>
    </xf>
    <xf numFmtId="165" fontId="0" fillId="0" borderId="8" xfId="3" applyNumberFormat="1" applyFont="1" applyFill="1" applyBorder="1" applyAlignment="1" applyProtection="1">
      <alignment vertical="center" wrapText="1"/>
      <protection locked="0"/>
    </xf>
    <xf numFmtId="165" fontId="0" fillId="0" borderId="8" xfId="3" applyNumberFormat="1" applyFont="1" applyFill="1" applyBorder="1" applyAlignment="1">
      <alignment vertical="center"/>
    </xf>
    <xf numFmtId="165" fontId="1" fillId="0" borderId="8" xfId="3" applyNumberFormat="1" applyFont="1" applyFill="1" applyBorder="1" applyAlignment="1" applyProtection="1">
      <alignment horizontal="right" vertical="center"/>
      <protection locked="0"/>
    </xf>
    <xf numFmtId="165" fontId="0" fillId="0" borderId="8" xfId="3" applyNumberFormat="1" applyFont="1" applyFill="1" applyBorder="1" applyAlignment="1" applyProtection="1">
      <alignment horizontal="right" vertical="center"/>
      <protection locked="0"/>
    </xf>
    <xf numFmtId="165" fontId="0" fillId="0" borderId="8" xfId="3" applyNumberFormat="1" applyFont="1" applyFill="1" applyBorder="1" applyAlignment="1">
      <alignment horizontal="right" vertical="center"/>
    </xf>
    <xf numFmtId="0" fontId="1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165" fontId="9" fillId="3" borderId="13" xfId="3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/>
    <xf numFmtId="0" fontId="0" fillId="0" borderId="13" xfId="0" applyFont="1" applyFill="1" applyBorder="1" applyAlignment="1" applyProtection="1">
      <alignment horizontal="left" vertical="center" indent="6"/>
      <protection locked="0"/>
    </xf>
    <xf numFmtId="165" fontId="9" fillId="0" borderId="13" xfId="3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165" fontId="9" fillId="0" borderId="8" xfId="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165" fontId="9" fillId="0" borderId="8" xfId="3" applyNumberFormat="1" applyFont="1" applyFill="1" applyBorder="1" applyAlignment="1" applyProtection="1">
      <alignment horizontal="right" vertical="center"/>
      <protection locked="0"/>
    </xf>
    <xf numFmtId="0" fontId="6" fillId="0" borderId="0" xfId="1" applyFont="1" applyBorder="1" applyAlignment="1">
      <alignment horizontal="left" vertical="top"/>
    </xf>
    <xf numFmtId="0" fontId="7" fillId="0" borderId="0" xfId="1" applyFont="1" applyBorder="1" applyAlignment="1">
      <alignment horizontal="left" vertical="top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left" vertical="center" indent="3"/>
    </xf>
    <xf numFmtId="165" fontId="1" fillId="3" borderId="19" xfId="3" applyNumberFormat="1" applyFont="1" applyFill="1" applyBorder="1" applyAlignment="1" applyProtection="1">
      <alignment vertical="center"/>
      <protection locked="0"/>
    </xf>
    <xf numFmtId="0" fontId="0" fillId="3" borderId="18" xfId="0" applyFill="1" applyBorder="1" applyAlignment="1">
      <alignment horizontal="left" vertical="center" indent="6"/>
    </xf>
    <xf numFmtId="165" fontId="0" fillId="3" borderId="19" xfId="3" applyNumberFormat="1" applyFont="1" applyFill="1" applyBorder="1" applyAlignment="1" applyProtection="1">
      <alignment vertical="center"/>
      <protection locked="0"/>
    </xf>
    <xf numFmtId="0" fontId="0" fillId="3" borderId="18" xfId="0" applyFill="1" applyBorder="1" applyAlignment="1">
      <alignment horizontal="left" vertical="center" indent="9"/>
    </xf>
    <xf numFmtId="0" fontId="0" fillId="3" borderId="18" xfId="0" applyFill="1" applyBorder="1" applyAlignment="1">
      <alignment horizontal="left" vertical="center" indent="3"/>
    </xf>
    <xf numFmtId="165" fontId="0" fillId="3" borderId="19" xfId="3" applyNumberFormat="1" applyFont="1" applyFill="1" applyBorder="1" applyAlignment="1">
      <alignment vertical="center"/>
    </xf>
    <xf numFmtId="0" fontId="1" fillId="3" borderId="18" xfId="0" applyFont="1" applyFill="1" applyBorder="1" applyAlignment="1">
      <alignment horizontal="left" vertical="center" indent="3"/>
    </xf>
    <xf numFmtId="0" fontId="0" fillId="3" borderId="18" xfId="0" applyFill="1" applyBorder="1" applyAlignment="1">
      <alignment horizontal="left" indent="9"/>
    </xf>
    <xf numFmtId="0" fontId="0" fillId="3" borderId="18" xfId="0" applyFill="1" applyBorder="1" applyAlignment="1">
      <alignment horizontal="left" indent="3"/>
    </xf>
    <xf numFmtId="0" fontId="1" fillId="3" borderId="18" xfId="0" applyFont="1" applyFill="1" applyBorder="1" applyAlignment="1">
      <alignment horizontal="left" indent="3"/>
    </xf>
    <xf numFmtId="0" fontId="0" fillId="0" borderId="25" xfId="0" applyBorder="1" applyAlignment="1">
      <alignment vertical="center"/>
    </xf>
    <xf numFmtId="43" fontId="0" fillId="0" borderId="26" xfId="3" applyFont="1" applyBorder="1"/>
    <xf numFmtId="43" fontId="0" fillId="0" borderId="27" xfId="3" applyFont="1" applyBorder="1"/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abSelected="1" zoomScale="85" zoomScaleNormal="85" workbookViewId="0">
      <selection activeCell="E27" sqref="E27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 thickBot="1">
      <c r="A1" s="62" t="s">
        <v>0</v>
      </c>
      <c r="B1" s="63"/>
      <c r="C1" s="63"/>
      <c r="D1" s="63"/>
      <c r="E1" s="63"/>
      <c r="F1" s="63"/>
      <c r="G1" s="63"/>
    </row>
    <row r="2" spans="1:8" ht="15.75" thickTop="1">
      <c r="A2" s="98" t="s">
        <v>334</v>
      </c>
      <c r="B2" s="99"/>
      <c r="C2" s="99"/>
      <c r="D2" s="99"/>
      <c r="E2" s="99"/>
      <c r="F2" s="99"/>
      <c r="G2" s="100"/>
    </row>
    <row r="3" spans="1:8">
      <c r="A3" s="101" t="s">
        <v>1</v>
      </c>
      <c r="B3" s="66"/>
      <c r="C3" s="66"/>
      <c r="D3" s="66"/>
      <c r="E3" s="66"/>
      <c r="F3" s="66"/>
      <c r="G3" s="102"/>
    </row>
    <row r="4" spans="1:8">
      <c r="A4" s="101" t="s">
        <v>2</v>
      </c>
      <c r="B4" s="66"/>
      <c r="C4" s="66"/>
      <c r="D4" s="66"/>
      <c r="E4" s="66"/>
      <c r="F4" s="66"/>
      <c r="G4" s="102"/>
    </row>
    <row r="5" spans="1:8">
      <c r="A5" s="103" t="s">
        <v>335</v>
      </c>
      <c r="B5" s="67"/>
      <c r="C5" s="67"/>
      <c r="D5" s="67"/>
      <c r="E5" s="67"/>
      <c r="F5" s="67"/>
      <c r="G5" s="104"/>
    </row>
    <row r="6" spans="1:8">
      <c r="A6" s="105" t="s">
        <v>3</v>
      </c>
      <c r="B6" s="68"/>
      <c r="C6" s="68"/>
      <c r="D6" s="68"/>
      <c r="E6" s="68"/>
      <c r="F6" s="68"/>
      <c r="G6" s="106"/>
    </row>
    <row r="7" spans="1:8">
      <c r="A7" s="107" t="s">
        <v>4</v>
      </c>
      <c r="B7" s="64" t="s">
        <v>5</v>
      </c>
      <c r="C7" s="64"/>
      <c r="D7" s="64"/>
      <c r="E7" s="64"/>
      <c r="F7" s="64"/>
      <c r="G7" s="108" t="s">
        <v>6</v>
      </c>
    </row>
    <row r="8" spans="1:8" ht="30">
      <c r="A8" s="107"/>
      <c r="B8" s="60" t="s">
        <v>7</v>
      </c>
      <c r="C8" s="60" t="s">
        <v>8</v>
      </c>
      <c r="D8" s="60" t="s">
        <v>9</v>
      </c>
      <c r="E8" s="60" t="s">
        <v>10</v>
      </c>
      <c r="F8" s="60" t="s">
        <v>11</v>
      </c>
      <c r="G8" s="109"/>
      <c r="H8" s="59"/>
    </row>
    <row r="9" spans="1:8">
      <c r="A9" s="110" t="s">
        <v>12</v>
      </c>
      <c r="B9" s="44">
        <f>B10+B18+B189+B28+B38+B48+B58+B62+B71+B75</f>
        <v>150166240.26999998</v>
      </c>
      <c r="C9" s="44">
        <f t="shared" ref="C9:G9" si="0">C10+C18+C189+C28+C38+C48+C58+C62+C71+C75</f>
        <v>20515007.350000001</v>
      </c>
      <c r="D9" s="44">
        <f t="shared" si="0"/>
        <v>170681247.62</v>
      </c>
      <c r="E9" s="44">
        <f t="shared" si="0"/>
        <v>91762288.969999984</v>
      </c>
      <c r="F9" s="44">
        <f t="shared" si="0"/>
        <v>91758507.419999987</v>
      </c>
      <c r="G9" s="111">
        <f t="shared" si="0"/>
        <v>78918958.649999991</v>
      </c>
      <c r="H9" s="59"/>
    </row>
    <row r="10" spans="1:8">
      <c r="A10" s="112" t="s">
        <v>13</v>
      </c>
      <c r="B10" s="45">
        <f>SUM(B11:B17)</f>
        <v>96914757</v>
      </c>
      <c r="C10" s="45">
        <f t="shared" ref="C10:G10" si="1">SUM(C11:C17)</f>
        <v>2972183.18</v>
      </c>
      <c r="D10" s="45">
        <f t="shared" si="1"/>
        <v>99886940.179999992</v>
      </c>
      <c r="E10" s="45">
        <f t="shared" si="1"/>
        <v>62739612.789999992</v>
      </c>
      <c r="F10" s="45">
        <f t="shared" si="1"/>
        <v>62739612.789999992</v>
      </c>
      <c r="G10" s="113">
        <f t="shared" si="1"/>
        <v>37147327.390000001</v>
      </c>
      <c r="H10" s="59"/>
    </row>
    <row r="11" spans="1:8">
      <c r="A11" s="114" t="s">
        <v>14</v>
      </c>
      <c r="B11" s="88">
        <v>21011821.870000001</v>
      </c>
      <c r="C11" s="88">
        <v>210000</v>
      </c>
      <c r="D11" s="45">
        <f>B11+C11</f>
        <v>21221821.870000001</v>
      </c>
      <c r="E11" s="88">
        <v>13156819.529999999</v>
      </c>
      <c r="F11" s="88">
        <v>13156819.529999999</v>
      </c>
      <c r="G11" s="113">
        <f>D11-E11</f>
        <v>8065002.3400000017</v>
      </c>
      <c r="H11" s="96" t="s">
        <v>154</v>
      </c>
    </row>
    <row r="12" spans="1:8">
      <c r="A12" s="114" t="s">
        <v>15</v>
      </c>
      <c r="B12" s="88">
        <v>31424226.539999999</v>
      </c>
      <c r="C12" s="88">
        <v>-138384</v>
      </c>
      <c r="D12" s="45">
        <f t="shared" ref="D12:D17" si="2">B12+C12</f>
        <v>31285842.539999999</v>
      </c>
      <c r="E12" s="88">
        <v>22628260.449999999</v>
      </c>
      <c r="F12" s="88">
        <v>22628260.449999999</v>
      </c>
      <c r="G12" s="113">
        <f t="shared" ref="G12:G17" si="3">D12-E12</f>
        <v>8657582.0899999999</v>
      </c>
      <c r="H12" s="96" t="s">
        <v>155</v>
      </c>
    </row>
    <row r="13" spans="1:8">
      <c r="A13" s="114" t="s">
        <v>16</v>
      </c>
      <c r="B13" s="88">
        <v>8998513.9900000002</v>
      </c>
      <c r="C13" s="88">
        <v>318384</v>
      </c>
      <c r="D13" s="45">
        <f t="shared" si="2"/>
        <v>9316897.9900000002</v>
      </c>
      <c r="E13" s="88">
        <v>1237145.96</v>
      </c>
      <c r="F13" s="88">
        <v>1237145.96</v>
      </c>
      <c r="G13" s="113">
        <f t="shared" si="3"/>
        <v>8079752.0300000003</v>
      </c>
      <c r="H13" s="96" t="s">
        <v>156</v>
      </c>
    </row>
    <row r="14" spans="1:8">
      <c r="A14" s="114" t="s">
        <v>17</v>
      </c>
      <c r="B14" s="88">
        <v>14703984.560000001</v>
      </c>
      <c r="C14" s="88">
        <v>-495000</v>
      </c>
      <c r="D14" s="45">
        <f t="shared" si="2"/>
        <v>14208984.560000001</v>
      </c>
      <c r="E14" s="88">
        <v>9550234.1500000004</v>
      </c>
      <c r="F14" s="88">
        <v>9550234.1500000004</v>
      </c>
      <c r="G14" s="113">
        <f t="shared" si="3"/>
        <v>4658750.41</v>
      </c>
      <c r="H14" s="96" t="s">
        <v>157</v>
      </c>
    </row>
    <row r="15" spans="1:8">
      <c r="A15" s="114" t="s">
        <v>18</v>
      </c>
      <c r="B15" s="88">
        <v>20776210.039999999</v>
      </c>
      <c r="C15" s="88">
        <v>3077183.18</v>
      </c>
      <c r="D15" s="45">
        <f t="shared" si="2"/>
        <v>23853393.219999999</v>
      </c>
      <c r="E15" s="88">
        <v>16167152.699999999</v>
      </c>
      <c r="F15" s="88">
        <v>16167152.699999999</v>
      </c>
      <c r="G15" s="113">
        <f t="shared" si="3"/>
        <v>7686240.5199999996</v>
      </c>
      <c r="H15" s="96" t="s">
        <v>158</v>
      </c>
    </row>
    <row r="16" spans="1:8">
      <c r="A16" s="114" t="s">
        <v>19</v>
      </c>
      <c r="B16" s="45">
        <v>0</v>
      </c>
      <c r="C16" s="45">
        <v>0</v>
      </c>
      <c r="D16" s="45">
        <f t="shared" si="2"/>
        <v>0</v>
      </c>
      <c r="E16" s="45">
        <v>0</v>
      </c>
      <c r="F16" s="45">
        <v>0</v>
      </c>
      <c r="G16" s="113">
        <f t="shared" si="3"/>
        <v>0</v>
      </c>
      <c r="H16" s="96" t="s">
        <v>159</v>
      </c>
    </row>
    <row r="17" spans="1:8">
      <c r="A17" s="114" t="s">
        <v>20</v>
      </c>
      <c r="B17" s="45">
        <v>0</v>
      </c>
      <c r="C17" s="45">
        <v>0</v>
      </c>
      <c r="D17" s="45">
        <f t="shared" si="2"/>
        <v>0</v>
      </c>
      <c r="E17" s="45">
        <v>0</v>
      </c>
      <c r="F17" s="45">
        <v>0</v>
      </c>
      <c r="G17" s="113">
        <f t="shared" si="3"/>
        <v>0</v>
      </c>
      <c r="H17" s="96" t="s">
        <v>160</v>
      </c>
    </row>
    <row r="18" spans="1:8">
      <c r="A18" s="112" t="s">
        <v>21</v>
      </c>
      <c r="B18" s="45">
        <f>SUM(B19:B27)</f>
        <v>3957906.27</v>
      </c>
      <c r="C18" s="45">
        <f t="shared" ref="C18:G18" si="4">SUM(C19:C27)</f>
        <v>2878028.6</v>
      </c>
      <c r="D18" s="45">
        <f t="shared" si="4"/>
        <v>6835934.8700000001</v>
      </c>
      <c r="E18" s="45">
        <f t="shared" si="4"/>
        <v>1066561.8699999999</v>
      </c>
      <c r="F18" s="45">
        <f t="shared" si="4"/>
        <v>1068400.47</v>
      </c>
      <c r="G18" s="113">
        <f t="shared" si="4"/>
        <v>5769373</v>
      </c>
    </row>
    <row r="19" spans="1:8">
      <c r="A19" s="114" t="s">
        <v>22</v>
      </c>
      <c r="B19" s="88">
        <v>913586.27</v>
      </c>
      <c r="C19" s="88">
        <v>217349.14</v>
      </c>
      <c r="D19" s="45">
        <f t="shared" ref="D19:D27" si="5">B19+C19</f>
        <v>1130935.4100000001</v>
      </c>
      <c r="E19" s="88">
        <v>19303.32</v>
      </c>
      <c r="F19" s="88">
        <v>19303.32</v>
      </c>
      <c r="G19" s="113">
        <f t="shared" ref="G19:G27" si="6">D19-E19</f>
        <v>1111632.0900000001</v>
      </c>
      <c r="H19" s="96" t="s">
        <v>161</v>
      </c>
    </row>
    <row r="20" spans="1:8">
      <c r="A20" s="114" t="s">
        <v>23</v>
      </c>
      <c r="B20" s="88">
        <v>138855</v>
      </c>
      <c r="C20" s="88">
        <v>232488.46</v>
      </c>
      <c r="D20" s="45">
        <f t="shared" si="5"/>
        <v>371343.45999999996</v>
      </c>
      <c r="E20" s="88">
        <v>115629.59</v>
      </c>
      <c r="F20" s="88">
        <v>115629.59</v>
      </c>
      <c r="G20" s="113">
        <f t="shared" si="6"/>
        <v>255713.86999999997</v>
      </c>
      <c r="H20" s="96" t="s">
        <v>162</v>
      </c>
    </row>
    <row r="21" spans="1:8">
      <c r="A21" s="114" t="s">
        <v>24</v>
      </c>
      <c r="B21" s="88">
        <v>190500</v>
      </c>
      <c r="C21" s="88">
        <v>50000</v>
      </c>
      <c r="D21" s="45">
        <f t="shared" si="5"/>
        <v>240500</v>
      </c>
      <c r="E21" s="88">
        <v>0</v>
      </c>
      <c r="F21" s="88">
        <v>0</v>
      </c>
      <c r="G21" s="113">
        <f t="shared" si="6"/>
        <v>240500</v>
      </c>
      <c r="H21" s="96" t="s">
        <v>163</v>
      </c>
    </row>
    <row r="22" spans="1:8">
      <c r="A22" s="114" t="s">
        <v>25</v>
      </c>
      <c r="B22" s="88">
        <v>825400</v>
      </c>
      <c r="C22" s="88">
        <v>661352</v>
      </c>
      <c r="D22" s="45">
        <f t="shared" si="5"/>
        <v>1486752</v>
      </c>
      <c r="E22" s="88">
        <v>342352.2</v>
      </c>
      <c r="F22" s="88">
        <v>344190.8</v>
      </c>
      <c r="G22" s="113">
        <f t="shared" si="6"/>
        <v>1144399.8</v>
      </c>
      <c r="H22" s="96" t="s">
        <v>164</v>
      </c>
    </row>
    <row r="23" spans="1:8">
      <c r="A23" s="114" t="s">
        <v>26</v>
      </c>
      <c r="B23" s="88">
        <v>437800</v>
      </c>
      <c r="C23" s="88">
        <v>24500</v>
      </c>
      <c r="D23" s="45">
        <f t="shared" si="5"/>
        <v>462300</v>
      </c>
      <c r="E23" s="88">
        <v>134243.96</v>
      </c>
      <c r="F23" s="88">
        <v>134243.96</v>
      </c>
      <c r="G23" s="113">
        <f t="shared" si="6"/>
        <v>328056.04000000004</v>
      </c>
      <c r="H23" s="96" t="s">
        <v>165</v>
      </c>
    </row>
    <row r="24" spans="1:8">
      <c r="A24" s="114" t="s">
        <v>27</v>
      </c>
      <c r="B24" s="88">
        <v>754940</v>
      </c>
      <c r="C24" s="88">
        <v>27000</v>
      </c>
      <c r="D24" s="45">
        <f t="shared" si="5"/>
        <v>781940</v>
      </c>
      <c r="E24" s="88">
        <v>370194.36</v>
      </c>
      <c r="F24" s="88">
        <v>370194.36</v>
      </c>
      <c r="G24" s="113">
        <f t="shared" si="6"/>
        <v>411745.64</v>
      </c>
      <c r="H24" s="96" t="s">
        <v>166</v>
      </c>
    </row>
    <row r="25" spans="1:8">
      <c r="A25" s="114" t="s">
        <v>28</v>
      </c>
      <c r="B25" s="88">
        <v>126000</v>
      </c>
      <c r="C25" s="88">
        <v>217500</v>
      </c>
      <c r="D25" s="45">
        <f t="shared" si="5"/>
        <v>343500</v>
      </c>
      <c r="E25" s="88">
        <v>0</v>
      </c>
      <c r="F25" s="88">
        <v>0</v>
      </c>
      <c r="G25" s="113">
        <f t="shared" si="6"/>
        <v>343500</v>
      </c>
      <c r="H25" s="96" t="s">
        <v>167</v>
      </c>
    </row>
    <row r="26" spans="1:8">
      <c r="A26" s="114" t="s">
        <v>29</v>
      </c>
      <c r="B26" s="45">
        <v>0</v>
      </c>
      <c r="C26" s="45">
        <v>0</v>
      </c>
      <c r="D26" s="45">
        <f t="shared" si="5"/>
        <v>0</v>
      </c>
      <c r="E26" s="45">
        <v>0</v>
      </c>
      <c r="F26" s="45">
        <v>0</v>
      </c>
      <c r="G26" s="113">
        <f t="shared" si="6"/>
        <v>0</v>
      </c>
      <c r="H26" s="96" t="s">
        <v>168</v>
      </c>
    </row>
    <row r="27" spans="1:8">
      <c r="A27" s="114" t="s">
        <v>30</v>
      </c>
      <c r="B27" s="88">
        <v>570825</v>
      </c>
      <c r="C27" s="88">
        <v>1447839</v>
      </c>
      <c r="D27" s="45">
        <f t="shared" si="5"/>
        <v>2018664</v>
      </c>
      <c r="E27" s="88">
        <v>84838.44</v>
      </c>
      <c r="F27" s="88">
        <v>84838.44</v>
      </c>
      <c r="G27" s="113">
        <f t="shared" si="6"/>
        <v>1933825.56</v>
      </c>
      <c r="H27" s="96" t="s">
        <v>169</v>
      </c>
    </row>
    <row r="28" spans="1:8">
      <c r="A28" s="112" t="s">
        <v>31</v>
      </c>
      <c r="B28" s="45">
        <f>SUM(B29:B37)</f>
        <v>48376235</v>
      </c>
      <c r="C28" s="45">
        <f t="shared" ref="C28:G28" si="7">SUM(C29:C37)</f>
        <v>3329211.1699999995</v>
      </c>
      <c r="D28" s="45">
        <f t="shared" si="7"/>
        <v>51705446.169999994</v>
      </c>
      <c r="E28" s="45">
        <f t="shared" si="7"/>
        <v>24940281.490000002</v>
      </c>
      <c r="F28" s="45">
        <f t="shared" si="7"/>
        <v>24934661.339999996</v>
      </c>
      <c r="G28" s="113">
        <f t="shared" si="7"/>
        <v>26765164.68</v>
      </c>
    </row>
    <row r="29" spans="1:8">
      <c r="A29" s="114" t="s">
        <v>32</v>
      </c>
      <c r="B29" s="88">
        <v>1515151.57</v>
      </c>
      <c r="C29" s="88">
        <v>286407</v>
      </c>
      <c r="D29" s="45">
        <f t="shared" ref="D29:D82" si="8">B29+C29</f>
        <v>1801558.57</v>
      </c>
      <c r="E29" s="88">
        <v>1186206.31</v>
      </c>
      <c r="F29" s="88">
        <v>1186206.31</v>
      </c>
      <c r="G29" s="113">
        <f t="shared" ref="G29:G37" si="9">D29-E29</f>
        <v>615352.26</v>
      </c>
      <c r="H29" s="96" t="s">
        <v>170</v>
      </c>
    </row>
    <row r="30" spans="1:8">
      <c r="A30" s="114" t="s">
        <v>33</v>
      </c>
      <c r="B30" s="88">
        <v>3604372.27</v>
      </c>
      <c r="C30" s="88">
        <v>304124.76</v>
      </c>
      <c r="D30" s="45">
        <f t="shared" si="8"/>
        <v>3908497.0300000003</v>
      </c>
      <c r="E30" s="88">
        <v>327172</v>
      </c>
      <c r="F30" s="88">
        <v>327172</v>
      </c>
      <c r="G30" s="113">
        <f t="shared" si="9"/>
        <v>3581325.0300000003</v>
      </c>
      <c r="H30" s="96" t="s">
        <v>171</v>
      </c>
    </row>
    <row r="31" spans="1:8">
      <c r="A31" s="114" t="s">
        <v>34</v>
      </c>
      <c r="B31" s="88">
        <v>11824871.039999999</v>
      </c>
      <c r="C31" s="88">
        <v>590611.6</v>
      </c>
      <c r="D31" s="45">
        <f t="shared" si="8"/>
        <v>12415482.639999999</v>
      </c>
      <c r="E31" s="88">
        <v>6138198.2199999997</v>
      </c>
      <c r="F31" s="88">
        <v>6138198.2199999997</v>
      </c>
      <c r="G31" s="113">
        <f t="shared" si="9"/>
        <v>6277284.419999999</v>
      </c>
      <c r="H31" s="96" t="s">
        <v>172</v>
      </c>
    </row>
    <row r="32" spans="1:8">
      <c r="A32" s="114" t="s">
        <v>35</v>
      </c>
      <c r="B32" s="88">
        <v>150000</v>
      </c>
      <c r="C32" s="88">
        <v>192011.94</v>
      </c>
      <c r="D32" s="45">
        <f t="shared" si="8"/>
        <v>342011.94</v>
      </c>
      <c r="E32" s="88">
        <v>111737.03</v>
      </c>
      <c r="F32" s="88">
        <v>111737.03</v>
      </c>
      <c r="G32" s="113">
        <f t="shared" si="9"/>
        <v>230274.91</v>
      </c>
      <c r="H32" s="96" t="s">
        <v>173</v>
      </c>
    </row>
    <row r="33" spans="1:8">
      <c r="A33" s="114" t="s">
        <v>36</v>
      </c>
      <c r="B33" s="88">
        <v>17529946.120000001</v>
      </c>
      <c r="C33" s="88">
        <v>880612.72</v>
      </c>
      <c r="D33" s="45">
        <f t="shared" si="8"/>
        <v>18410558.84</v>
      </c>
      <c r="E33" s="88">
        <v>11243796.380000001</v>
      </c>
      <c r="F33" s="88">
        <v>11239153.050000001</v>
      </c>
      <c r="G33" s="113">
        <f t="shared" si="9"/>
        <v>7166762.459999999</v>
      </c>
      <c r="H33" s="96" t="s">
        <v>174</v>
      </c>
    </row>
    <row r="34" spans="1:8">
      <c r="A34" s="114" t="s">
        <v>37</v>
      </c>
      <c r="B34" s="88">
        <v>1075000</v>
      </c>
      <c r="C34" s="88">
        <v>-209000</v>
      </c>
      <c r="D34" s="45">
        <f t="shared" si="8"/>
        <v>866000</v>
      </c>
      <c r="E34" s="88">
        <v>176714.48</v>
      </c>
      <c r="F34" s="88">
        <v>176714.48</v>
      </c>
      <c r="G34" s="113">
        <f t="shared" si="9"/>
        <v>689285.52</v>
      </c>
      <c r="H34" s="96" t="s">
        <v>175</v>
      </c>
    </row>
    <row r="35" spans="1:8">
      <c r="A35" s="114" t="s">
        <v>38</v>
      </c>
      <c r="B35" s="88">
        <v>1244240</v>
      </c>
      <c r="C35" s="88">
        <v>154317</v>
      </c>
      <c r="D35" s="45">
        <f t="shared" si="8"/>
        <v>1398557</v>
      </c>
      <c r="E35" s="88">
        <v>393317.38</v>
      </c>
      <c r="F35" s="88">
        <v>398934.56</v>
      </c>
      <c r="G35" s="113">
        <f t="shared" si="9"/>
        <v>1005239.62</v>
      </c>
      <c r="H35" s="96" t="s">
        <v>176</v>
      </c>
    </row>
    <row r="36" spans="1:8">
      <c r="A36" s="114" t="s">
        <v>39</v>
      </c>
      <c r="B36" s="88">
        <v>6645854</v>
      </c>
      <c r="C36" s="88">
        <v>413450.4</v>
      </c>
      <c r="D36" s="45">
        <f t="shared" si="8"/>
        <v>7059304.4000000004</v>
      </c>
      <c r="E36" s="88">
        <v>1930091.08</v>
      </c>
      <c r="F36" s="88">
        <v>1930091.08</v>
      </c>
      <c r="G36" s="113">
        <f t="shared" si="9"/>
        <v>5129213.32</v>
      </c>
      <c r="H36" s="96" t="s">
        <v>177</v>
      </c>
    </row>
    <row r="37" spans="1:8">
      <c r="A37" s="114" t="s">
        <v>40</v>
      </c>
      <c r="B37" s="88">
        <v>4786800</v>
      </c>
      <c r="C37" s="88">
        <v>716675.75</v>
      </c>
      <c r="D37" s="45">
        <f t="shared" si="8"/>
        <v>5503475.75</v>
      </c>
      <c r="E37" s="88">
        <v>3433048.61</v>
      </c>
      <c r="F37" s="88">
        <v>3426454.61</v>
      </c>
      <c r="G37" s="113">
        <f t="shared" si="9"/>
        <v>2070427.1400000001</v>
      </c>
      <c r="H37" s="96" t="s">
        <v>178</v>
      </c>
    </row>
    <row r="38" spans="1:8">
      <c r="A38" s="112" t="s">
        <v>41</v>
      </c>
      <c r="B38" s="45">
        <f>SUM(B39:B47)</f>
        <v>673418</v>
      </c>
      <c r="C38" s="45">
        <f t="shared" ref="C38:G38" si="10">SUM(C39:C47)</f>
        <v>2286150</v>
      </c>
      <c r="D38" s="45">
        <f t="shared" si="10"/>
        <v>2959568</v>
      </c>
      <c r="E38" s="45">
        <f t="shared" si="10"/>
        <v>1741989.32</v>
      </c>
      <c r="F38" s="45">
        <f t="shared" si="10"/>
        <v>1741989.32</v>
      </c>
      <c r="G38" s="113">
        <f t="shared" si="10"/>
        <v>1217578.68</v>
      </c>
    </row>
    <row r="39" spans="1:8">
      <c r="A39" s="114" t="s">
        <v>42</v>
      </c>
      <c r="B39" s="45">
        <v>0</v>
      </c>
      <c r="C39" s="45">
        <v>0</v>
      </c>
      <c r="D39" s="45">
        <f t="shared" si="8"/>
        <v>0</v>
      </c>
      <c r="E39" s="45">
        <v>0</v>
      </c>
      <c r="F39" s="45">
        <v>0</v>
      </c>
      <c r="G39" s="113">
        <f t="shared" ref="G39:G47" si="11">D39-E39</f>
        <v>0</v>
      </c>
      <c r="H39" s="96" t="s">
        <v>179</v>
      </c>
    </row>
    <row r="40" spans="1:8">
      <c r="A40" s="114" t="s">
        <v>43</v>
      </c>
      <c r="B40" s="45">
        <v>0</v>
      </c>
      <c r="C40" s="45">
        <v>0</v>
      </c>
      <c r="D40" s="45">
        <f t="shared" si="8"/>
        <v>0</v>
      </c>
      <c r="E40" s="45">
        <v>0</v>
      </c>
      <c r="F40" s="45">
        <v>0</v>
      </c>
      <c r="G40" s="113">
        <f t="shared" si="11"/>
        <v>0</v>
      </c>
      <c r="H40" s="96" t="s">
        <v>180</v>
      </c>
    </row>
    <row r="41" spans="1:8">
      <c r="A41" s="114" t="s">
        <v>44</v>
      </c>
      <c r="B41" s="45">
        <v>0</v>
      </c>
      <c r="C41" s="45">
        <v>0</v>
      </c>
      <c r="D41" s="45">
        <f t="shared" si="8"/>
        <v>0</v>
      </c>
      <c r="E41" s="45">
        <v>0</v>
      </c>
      <c r="F41" s="45">
        <v>0</v>
      </c>
      <c r="G41" s="113">
        <f t="shared" si="11"/>
        <v>0</v>
      </c>
      <c r="H41" s="96" t="s">
        <v>181</v>
      </c>
    </row>
    <row r="42" spans="1:8">
      <c r="A42" s="114" t="s">
        <v>45</v>
      </c>
      <c r="B42" s="88">
        <v>673418</v>
      </c>
      <c r="C42" s="88">
        <v>2286150</v>
      </c>
      <c r="D42" s="45">
        <f t="shared" si="8"/>
        <v>2959568</v>
      </c>
      <c r="E42" s="88">
        <v>1741989.32</v>
      </c>
      <c r="F42" s="88">
        <v>1741989.32</v>
      </c>
      <c r="G42" s="113">
        <f t="shared" si="11"/>
        <v>1217578.68</v>
      </c>
      <c r="H42" s="96" t="s">
        <v>182</v>
      </c>
    </row>
    <row r="43" spans="1:8">
      <c r="A43" s="114" t="s">
        <v>46</v>
      </c>
      <c r="B43" s="45">
        <v>0</v>
      </c>
      <c r="C43" s="45">
        <v>0</v>
      </c>
      <c r="D43" s="45">
        <f t="shared" si="8"/>
        <v>0</v>
      </c>
      <c r="E43" s="45">
        <v>0</v>
      </c>
      <c r="F43" s="45">
        <v>0</v>
      </c>
      <c r="G43" s="113">
        <f t="shared" si="11"/>
        <v>0</v>
      </c>
      <c r="H43" s="61" t="s">
        <v>183</v>
      </c>
    </row>
    <row r="44" spans="1:8">
      <c r="A44" s="114" t="s">
        <v>47</v>
      </c>
      <c r="B44" s="45">
        <v>0</v>
      </c>
      <c r="C44" s="45">
        <v>0</v>
      </c>
      <c r="D44" s="45">
        <f t="shared" si="8"/>
        <v>0</v>
      </c>
      <c r="E44" s="45">
        <v>0</v>
      </c>
      <c r="F44" s="45">
        <v>0</v>
      </c>
      <c r="G44" s="113">
        <f t="shared" si="11"/>
        <v>0</v>
      </c>
      <c r="H44" s="96" t="s">
        <v>184</v>
      </c>
    </row>
    <row r="45" spans="1:8">
      <c r="A45" s="114" t="s">
        <v>48</v>
      </c>
      <c r="B45" s="45">
        <v>0</v>
      </c>
      <c r="C45" s="45">
        <v>0</v>
      </c>
      <c r="D45" s="45">
        <f t="shared" si="8"/>
        <v>0</v>
      </c>
      <c r="E45" s="45">
        <v>0</v>
      </c>
      <c r="F45" s="45">
        <v>0</v>
      </c>
      <c r="G45" s="113">
        <f t="shared" si="11"/>
        <v>0</v>
      </c>
      <c r="H45" s="96"/>
    </row>
    <row r="46" spans="1:8">
      <c r="A46" s="114" t="s">
        <v>49</v>
      </c>
      <c r="B46" s="45">
        <v>0</v>
      </c>
      <c r="C46" s="45">
        <v>0</v>
      </c>
      <c r="D46" s="45">
        <f t="shared" si="8"/>
        <v>0</v>
      </c>
      <c r="E46" s="45">
        <v>0</v>
      </c>
      <c r="F46" s="45">
        <v>0</v>
      </c>
      <c r="G46" s="113">
        <f t="shared" si="11"/>
        <v>0</v>
      </c>
      <c r="H46" s="96" t="s">
        <v>333</v>
      </c>
    </row>
    <row r="47" spans="1:8">
      <c r="A47" s="114" t="s">
        <v>50</v>
      </c>
      <c r="B47" s="45">
        <v>0</v>
      </c>
      <c r="C47" s="45">
        <v>0</v>
      </c>
      <c r="D47" s="45">
        <f t="shared" si="8"/>
        <v>0</v>
      </c>
      <c r="E47" s="45">
        <v>0</v>
      </c>
      <c r="F47" s="45">
        <v>0</v>
      </c>
      <c r="G47" s="113">
        <f t="shared" si="11"/>
        <v>0</v>
      </c>
      <c r="H47" s="96" t="s">
        <v>185</v>
      </c>
    </row>
    <row r="48" spans="1:8">
      <c r="A48" s="112" t="s">
        <v>51</v>
      </c>
      <c r="B48" s="45">
        <f>SUM(B49:B57)</f>
        <v>243924</v>
      </c>
      <c r="C48" s="45">
        <f t="shared" ref="C48:G48" si="12">SUM(C49:C57)</f>
        <v>6216820.5499999998</v>
      </c>
      <c r="D48" s="45">
        <f t="shared" si="12"/>
        <v>6460744.5499999998</v>
      </c>
      <c r="E48" s="45">
        <f t="shared" si="12"/>
        <v>0</v>
      </c>
      <c r="F48" s="45">
        <f t="shared" si="12"/>
        <v>0</v>
      </c>
      <c r="G48" s="113">
        <f t="shared" si="12"/>
        <v>6460744.5499999998</v>
      </c>
    </row>
    <row r="49" spans="1:8">
      <c r="A49" s="114" t="s">
        <v>52</v>
      </c>
      <c r="B49" s="88">
        <v>105924</v>
      </c>
      <c r="C49" s="88">
        <v>2559353</v>
      </c>
      <c r="D49" s="45">
        <f t="shared" si="8"/>
        <v>2665277</v>
      </c>
      <c r="E49" s="88">
        <v>0</v>
      </c>
      <c r="F49" s="88">
        <v>0</v>
      </c>
      <c r="G49" s="113">
        <f t="shared" ref="G49:G57" si="13">D49-E49</f>
        <v>2665277</v>
      </c>
      <c r="H49" s="96" t="s">
        <v>186</v>
      </c>
    </row>
    <row r="50" spans="1:8">
      <c r="A50" s="114" t="s">
        <v>53</v>
      </c>
      <c r="B50" s="88">
        <v>0</v>
      </c>
      <c r="C50" s="88">
        <v>422300</v>
      </c>
      <c r="D50" s="45">
        <f t="shared" si="8"/>
        <v>422300</v>
      </c>
      <c r="E50" s="88">
        <v>0</v>
      </c>
      <c r="F50" s="88">
        <v>0</v>
      </c>
      <c r="G50" s="113">
        <f t="shared" si="13"/>
        <v>422300</v>
      </c>
      <c r="H50" s="96" t="s">
        <v>187</v>
      </c>
    </row>
    <row r="51" spans="1:8">
      <c r="A51" s="114" t="s">
        <v>54</v>
      </c>
      <c r="B51" s="88">
        <v>90000</v>
      </c>
      <c r="C51" s="88">
        <v>664700</v>
      </c>
      <c r="D51" s="45">
        <f t="shared" si="8"/>
        <v>754700</v>
      </c>
      <c r="E51" s="88">
        <v>0</v>
      </c>
      <c r="F51" s="88">
        <v>0</v>
      </c>
      <c r="G51" s="113">
        <f t="shared" si="13"/>
        <v>754700</v>
      </c>
      <c r="H51" s="96" t="s">
        <v>188</v>
      </c>
    </row>
    <row r="52" spans="1:8">
      <c r="A52" s="114" t="s">
        <v>55</v>
      </c>
      <c r="B52" s="45">
        <v>0</v>
      </c>
      <c r="C52" s="45">
        <v>0</v>
      </c>
      <c r="D52" s="45">
        <f t="shared" si="8"/>
        <v>0</v>
      </c>
      <c r="E52" s="45">
        <v>0</v>
      </c>
      <c r="F52" s="45">
        <v>0</v>
      </c>
      <c r="G52" s="113">
        <f t="shared" si="13"/>
        <v>0</v>
      </c>
      <c r="H52" s="96" t="s">
        <v>189</v>
      </c>
    </row>
    <row r="53" spans="1:8">
      <c r="A53" s="114" t="s">
        <v>56</v>
      </c>
      <c r="B53" s="45">
        <v>0</v>
      </c>
      <c r="C53" s="45">
        <v>0</v>
      </c>
      <c r="D53" s="45">
        <f t="shared" si="8"/>
        <v>0</v>
      </c>
      <c r="E53" s="45">
        <v>0</v>
      </c>
      <c r="F53" s="45">
        <v>0</v>
      </c>
      <c r="G53" s="113">
        <f t="shared" si="13"/>
        <v>0</v>
      </c>
      <c r="H53" s="96" t="s">
        <v>190</v>
      </c>
    </row>
    <row r="54" spans="1:8">
      <c r="A54" s="114" t="s">
        <v>57</v>
      </c>
      <c r="B54" s="88">
        <v>48000</v>
      </c>
      <c r="C54" s="88">
        <v>2425467.5499999998</v>
      </c>
      <c r="D54" s="45">
        <f t="shared" si="8"/>
        <v>2473467.5499999998</v>
      </c>
      <c r="E54" s="88">
        <v>0</v>
      </c>
      <c r="F54" s="88">
        <v>0</v>
      </c>
      <c r="G54" s="113">
        <f t="shared" si="13"/>
        <v>2473467.5499999998</v>
      </c>
      <c r="H54" s="96" t="s">
        <v>191</v>
      </c>
    </row>
    <row r="55" spans="1:8">
      <c r="A55" s="114" t="s">
        <v>58</v>
      </c>
      <c r="B55" s="88">
        <v>0</v>
      </c>
      <c r="C55" s="88">
        <v>145000</v>
      </c>
      <c r="D55" s="45">
        <f t="shared" si="8"/>
        <v>145000</v>
      </c>
      <c r="E55" s="88">
        <v>0</v>
      </c>
      <c r="F55" s="88">
        <v>0</v>
      </c>
      <c r="G55" s="113">
        <f t="shared" si="13"/>
        <v>145000</v>
      </c>
      <c r="H55" s="96" t="s">
        <v>192</v>
      </c>
    </row>
    <row r="56" spans="1:8">
      <c r="A56" s="114" t="s">
        <v>59</v>
      </c>
      <c r="B56" s="45">
        <v>0</v>
      </c>
      <c r="C56" s="45">
        <v>0</v>
      </c>
      <c r="D56" s="45">
        <f t="shared" si="8"/>
        <v>0</v>
      </c>
      <c r="E56" s="45">
        <v>0</v>
      </c>
      <c r="F56" s="45">
        <v>0</v>
      </c>
      <c r="G56" s="113">
        <f t="shared" si="13"/>
        <v>0</v>
      </c>
      <c r="H56" s="96" t="s">
        <v>193</v>
      </c>
    </row>
    <row r="57" spans="1:8">
      <c r="A57" s="114" t="s">
        <v>60</v>
      </c>
      <c r="B57" s="45">
        <v>0</v>
      </c>
      <c r="C57" s="45">
        <v>0</v>
      </c>
      <c r="D57" s="45">
        <f t="shared" si="8"/>
        <v>0</v>
      </c>
      <c r="E57" s="45">
        <v>0</v>
      </c>
      <c r="F57" s="45">
        <v>0</v>
      </c>
      <c r="G57" s="113">
        <f t="shared" si="13"/>
        <v>0</v>
      </c>
      <c r="H57" s="96" t="s">
        <v>194</v>
      </c>
    </row>
    <row r="58" spans="1:8">
      <c r="A58" s="112" t="s">
        <v>61</v>
      </c>
      <c r="B58" s="45">
        <f>SUM(B59:B61)</f>
        <v>0</v>
      </c>
      <c r="C58" s="45">
        <f t="shared" ref="C58:G58" si="14">SUM(C59:C61)</f>
        <v>2832613.85</v>
      </c>
      <c r="D58" s="45">
        <f t="shared" si="14"/>
        <v>2832613.85</v>
      </c>
      <c r="E58" s="45">
        <f t="shared" si="14"/>
        <v>1273843.5</v>
      </c>
      <c r="F58" s="45">
        <f t="shared" si="14"/>
        <v>1273843.5</v>
      </c>
      <c r="G58" s="113">
        <f t="shared" si="14"/>
        <v>1558770.35</v>
      </c>
    </row>
    <row r="59" spans="1:8">
      <c r="A59" s="114" t="s">
        <v>62</v>
      </c>
      <c r="B59" s="45">
        <v>0</v>
      </c>
      <c r="C59" s="45">
        <v>0</v>
      </c>
      <c r="D59" s="45">
        <f t="shared" si="8"/>
        <v>0</v>
      </c>
      <c r="E59" s="45">
        <v>0</v>
      </c>
      <c r="F59" s="45">
        <v>0</v>
      </c>
      <c r="G59" s="113">
        <f t="shared" ref="G59:G61" si="15">D59-E59</f>
        <v>0</v>
      </c>
      <c r="H59" s="96" t="s">
        <v>195</v>
      </c>
    </row>
    <row r="60" spans="1:8">
      <c r="A60" s="114" t="s">
        <v>63</v>
      </c>
      <c r="B60" s="88">
        <v>0</v>
      </c>
      <c r="C60" s="88">
        <v>2832613.85</v>
      </c>
      <c r="D60" s="45">
        <f t="shared" si="8"/>
        <v>2832613.85</v>
      </c>
      <c r="E60" s="88">
        <v>1273843.5</v>
      </c>
      <c r="F60" s="88">
        <v>1273843.5</v>
      </c>
      <c r="G60" s="113">
        <f t="shared" si="15"/>
        <v>1558770.35</v>
      </c>
      <c r="H60" s="96" t="s">
        <v>196</v>
      </c>
    </row>
    <row r="61" spans="1:8">
      <c r="A61" s="114" t="s">
        <v>64</v>
      </c>
      <c r="B61" s="45">
        <v>0</v>
      </c>
      <c r="C61" s="45">
        <v>0</v>
      </c>
      <c r="D61" s="45">
        <f t="shared" si="8"/>
        <v>0</v>
      </c>
      <c r="E61" s="45">
        <v>0</v>
      </c>
      <c r="F61" s="45">
        <v>0</v>
      </c>
      <c r="G61" s="113">
        <f t="shared" si="15"/>
        <v>0</v>
      </c>
      <c r="H61" s="96" t="s">
        <v>197</v>
      </c>
    </row>
    <row r="62" spans="1:8">
      <c r="A62" s="112" t="s">
        <v>65</v>
      </c>
      <c r="B62" s="45">
        <f>SUM(B63:B67,B69:B70)</f>
        <v>0</v>
      </c>
      <c r="C62" s="45">
        <f t="shared" ref="C62:G62" si="16">SUM(C63:C67,C69:C70)</f>
        <v>0</v>
      </c>
      <c r="D62" s="45">
        <f t="shared" si="16"/>
        <v>0</v>
      </c>
      <c r="E62" s="45">
        <f t="shared" si="16"/>
        <v>0</v>
      </c>
      <c r="F62" s="45">
        <f t="shared" si="16"/>
        <v>0</v>
      </c>
      <c r="G62" s="113">
        <f t="shared" si="16"/>
        <v>0</v>
      </c>
    </row>
    <row r="63" spans="1:8">
      <c r="A63" s="114" t="s">
        <v>66</v>
      </c>
      <c r="B63" s="45">
        <v>0</v>
      </c>
      <c r="C63" s="45">
        <v>0</v>
      </c>
      <c r="D63" s="45">
        <f t="shared" si="8"/>
        <v>0</v>
      </c>
      <c r="E63" s="45">
        <v>0</v>
      </c>
      <c r="F63" s="45">
        <v>0</v>
      </c>
      <c r="G63" s="113">
        <f t="shared" ref="G63:G70" si="17">D63-E63</f>
        <v>0</v>
      </c>
      <c r="H63" s="96" t="s">
        <v>198</v>
      </c>
    </row>
    <row r="64" spans="1:8">
      <c r="A64" s="114" t="s">
        <v>67</v>
      </c>
      <c r="B64" s="45">
        <v>0</v>
      </c>
      <c r="C64" s="45">
        <v>0</v>
      </c>
      <c r="D64" s="45">
        <f t="shared" si="8"/>
        <v>0</v>
      </c>
      <c r="E64" s="45">
        <v>0</v>
      </c>
      <c r="F64" s="45">
        <v>0</v>
      </c>
      <c r="G64" s="113">
        <f t="shared" si="17"/>
        <v>0</v>
      </c>
      <c r="H64" s="96" t="s">
        <v>199</v>
      </c>
    </row>
    <row r="65" spans="1:8">
      <c r="A65" s="114" t="s">
        <v>68</v>
      </c>
      <c r="B65" s="45">
        <v>0</v>
      </c>
      <c r="C65" s="45">
        <v>0</v>
      </c>
      <c r="D65" s="45">
        <f t="shared" si="8"/>
        <v>0</v>
      </c>
      <c r="E65" s="45">
        <v>0</v>
      </c>
      <c r="F65" s="45">
        <v>0</v>
      </c>
      <c r="G65" s="113">
        <f t="shared" si="17"/>
        <v>0</v>
      </c>
      <c r="H65" s="96" t="s">
        <v>200</v>
      </c>
    </row>
    <row r="66" spans="1:8">
      <c r="A66" s="114" t="s">
        <v>69</v>
      </c>
      <c r="B66" s="45">
        <v>0</v>
      </c>
      <c r="C66" s="45">
        <v>0</v>
      </c>
      <c r="D66" s="45">
        <f t="shared" si="8"/>
        <v>0</v>
      </c>
      <c r="E66" s="45">
        <v>0</v>
      </c>
      <c r="F66" s="45">
        <v>0</v>
      </c>
      <c r="G66" s="113">
        <f t="shared" si="17"/>
        <v>0</v>
      </c>
      <c r="H66" s="96" t="s">
        <v>201</v>
      </c>
    </row>
    <row r="67" spans="1:8">
      <c r="A67" s="114" t="s">
        <v>70</v>
      </c>
      <c r="B67" s="45">
        <v>0</v>
      </c>
      <c r="C67" s="45">
        <v>0</v>
      </c>
      <c r="D67" s="45">
        <f t="shared" si="8"/>
        <v>0</v>
      </c>
      <c r="E67" s="45">
        <v>0</v>
      </c>
      <c r="F67" s="45">
        <v>0</v>
      </c>
      <c r="G67" s="113">
        <f t="shared" si="17"/>
        <v>0</v>
      </c>
      <c r="H67" s="96" t="s">
        <v>202</v>
      </c>
    </row>
    <row r="68" spans="1:8">
      <c r="A68" s="114" t="s">
        <v>71</v>
      </c>
      <c r="B68" s="45">
        <v>0</v>
      </c>
      <c r="C68" s="45">
        <v>0</v>
      </c>
      <c r="D68" s="45">
        <f t="shared" si="8"/>
        <v>0</v>
      </c>
      <c r="E68" s="45">
        <v>0</v>
      </c>
      <c r="F68" s="45">
        <v>0</v>
      </c>
      <c r="G68" s="113">
        <f t="shared" si="17"/>
        <v>0</v>
      </c>
      <c r="H68" s="96"/>
    </row>
    <row r="69" spans="1:8">
      <c r="A69" s="114" t="s">
        <v>72</v>
      </c>
      <c r="B69" s="45">
        <v>0</v>
      </c>
      <c r="C69" s="45">
        <v>0</v>
      </c>
      <c r="D69" s="45">
        <f t="shared" si="8"/>
        <v>0</v>
      </c>
      <c r="E69" s="45">
        <v>0</v>
      </c>
      <c r="F69" s="45">
        <v>0</v>
      </c>
      <c r="G69" s="113">
        <f t="shared" si="17"/>
        <v>0</v>
      </c>
      <c r="H69" s="96" t="s">
        <v>203</v>
      </c>
    </row>
    <row r="70" spans="1:8">
      <c r="A70" s="114" t="s">
        <v>73</v>
      </c>
      <c r="B70" s="45">
        <v>0</v>
      </c>
      <c r="C70" s="45">
        <v>0</v>
      </c>
      <c r="D70" s="45">
        <f t="shared" si="8"/>
        <v>0</v>
      </c>
      <c r="E70" s="45">
        <v>0</v>
      </c>
      <c r="F70" s="45">
        <v>0</v>
      </c>
      <c r="G70" s="113">
        <f t="shared" si="17"/>
        <v>0</v>
      </c>
      <c r="H70" s="96" t="s">
        <v>204</v>
      </c>
    </row>
    <row r="71" spans="1:8">
      <c r="A71" s="112" t="s">
        <v>74</v>
      </c>
      <c r="B71" s="45">
        <f>SUM(B72:B74)</f>
        <v>0</v>
      </c>
      <c r="C71" s="45">
        <f t="shared" ref="C71:G71" si="18">SUM(C72:C74)</f>
        <v>0</v>
      </c>
      <c r="D71" s="45">
        <f t="shared" si="18"/>
        <v>0</v>
      </c>
      <c r="E71" s="45">
        <f t="shared" si="18"/>
        <v>0</v>
      </c>
      <c r="F71" s="45">
        <f t="shared" si="18"/>
        <v>0</v>
      </c>
      <c r="G71" s="113">
        <f t="shared" si="18"/>
        <v>0</v>
      </c>
    </row>
    <row r="72" spans="1:8">
      <c r="A72" s="114" t="s">
        <v>75</v>
      </c>
      <c r="B72" s="45">
        <v>0</v>
      </c>
      <c r="C72" s="45">
        <v>0</v>
      </c>
      <c r="D72" s="45">
        <f t="shared" si="8"/>
        <v>0</v>
      </c>
      <c r="E72" s="45">
        <v>0</v>
      </c>
      <c r="F72" s="45">
        <v>0</v>
      </c>
      <c r="G72" s="113">
        <f t="shared" ref="G72:G74" si="19">D72-E72</f>
        <v>0</v>
      </c>
      <c r="H72" s="96" t="s">
        <v>205</v>
      </c>
    </row>
    <row r="73" spans="1:8">
      <c r="A73" s="114" t="s">
        <v>76</v>
      </c>
      <c r="B73" s="45">
        <v>0</v>
      </c>
      <c r="C73" s="45">
        <v>0</v>
      </c>
      <c r="D73" s="45">
        <f t="shared" si="8"/>
        <v>0</v>
      </c>
      <c r="E73" s="45">
        <v>0</v>
      </c>
      <c r="F73" s="45">
        <v>0</v>
      </c>
      <c r="G73" s="113">
        <f t="shared" si="19"/>
        <v>0</v>
      </c>
      <c r="H73" s="96" t="s">
        <v>206</v>
      </c>
    </row>
    <row r="74" spans="1:8">
      <c r="A74" s="114" t="s">
        <v>77</v>
      </c>
      <c r="B74" s="45">
        <v>0</v>
      </c>
      <c r="C74" s="45">
        <v>0</v>
      </c>
      <c r="D74" s="45">
        <f t="shared" si="8"/>
        <v>0</v>
      </c>
      <c r="E74" s="45">
        <v>0</v>
      </c>
      <c r="F74" s="45">
        <v>0</v>
      </c>
      <c r="G74" s="113">
        <f t="shared" si="19"/>
        <v>0</v>
      </c>
      <c r="H74" s="96" t="s">
        <v>207</v>
      </c>
    </row>
    <row r="75" spans="1:8">
      <c r="A75" s="112" t="s">
        <v>78</v>
      </c>
      <c r="B75" s="45">
        <f>SUM(B76:B82)</f>
        <v>0</v>
      </c>
      <c r="C75" s="45">
        <f t="shared" ref="C75:G75" si="20">SUM(C76:C82)</f>
        <v>0</v>
      </c>
      <c r="D75" s="45">
        <f t="shared" si="20"/>
        <v>0</v>
      </c>
      <c r="E75" s="45">
        <f t="shared" si="20"/>
        <v>0</v>
      </c>
      <c r="F75" s="45">
        <f t="shared" si="20"/>
        <v>0</v>
      </c>
      <c r="G75" s="113">
        <f t="shared" si="20"/>
        <v>0</v>
      </c>
    </row>
    <row r="76" spans="1:8">
      <c r="A76" s="114" t="s">
        <v>79</v>
      </c>
      <c r="B76" s="45">
        <v>0</v>
      </c>
      <c r="C76" s="45">
        <v>0</v>
      </c>
      <c r="D76" s="45">
        <f t="shared" si="8"/>
        <v>0</v>
      </c>
      <c r="E76" s="45">
        <v>0</v>
      </c>
      <c r="F76" s="45">
        <v>0</v>
      </c>
      <c r="G76" s="113">
        <f t="shared" ref="G76:G82" si="21">D76-E76</f>
        <v>0</v>
      </c>
      <c r="H76" s="96" t="s">
        <v>208</v>
      </c>
    </row>
    <row r="77" spans="1:8">
      <c r="A77" s="114" t="s">
        <v>80</v>
      </c>
      <c r="B77" s="45">
        <v>0</v>
      </c>
      <c r="C77" s="45">
        <v>0</v>
      </c>
      <c r="D77" s="45">
        <f t="shared" si="8"/>
        <v>0</v>
      </c>
      <c r="E77" s="45">
        <v>0</v>
      </c>
      <c r="F77" s="45">
        <v>0</v>
      </c>
      <c r="G77" s="113">
        <f t="shared" si="21"/>
        <v>0</v>
      </c>
      <c r="H77" s="96" t="s">
        <v>209</v>
      </c>
    </row>
    <row r="78" spans="1:8">
      <c r="A78" s="114" t="s">
        <v>81</v>
      </c>
      <c r="B78" s="45">
        <v>0</v>
      </c>
      <c r="C78" s="45">
        <v>0</v>
      </c>
      <c r="D78" s="45">
        <f t="shared" si="8"/>
        <v>0</v>
      </c>
      <c r="E78" s="45">
        <v>0</v>
      </c>
      <c r="F78" s="45">
        <v>0</v>
      </c>
      <c r="G78" s="113">
        <f t="shared" si="21"/>
        <v>0</v>
      </c>
      <c r="H78" s="96" t="s">
        <v>210</v>
      </c>
    </row>
    <row r="79" spans="1:8">
      <c r="A79" s="114" t="s">
        <v>82</v>
      </c>
      <c r="B79" s="45">
        <v>0</v>
      </c>
      <c r="C79" s="45">
        <v>0</v>
      </c>
      <c r="D79" s="45">
        <f t="shared" si="8"/>
        <v>0</v>
      </c>
      <c r="E79" s="45">
        <v>0</v>
      </c>
      <c r="F79" s="45">
        <v>0</v>
      </c>
      <c r="G79" s="113">
        <f t="shared" si="21"/>
        <v>0</v>
      </c>
      <c r="H79" s="96" t="s">
        <v>211</v>
      </c>
    </row>
    <row r="80" spans="1:8">
      <c r="A80" s="114" t="s">
        <v>83</v>
      </c>
      <c r="B80" s="45">
        <v>0</v>
      </c>
      <c r="C80" s="45">
        <v>0</v>
      </c>
      <c r="D80" s="45">
        <f t="shared" si="8"/>
        <v>0</v>
      </c>
      <c r="E80" s="45">
        <v>0</v>
      </c>
      <c r="F80" s="45">
        <v>0</v>
      </c>
      <c r="G80" s="113">
        <f t="shared" si="21"/>
        <v>0</v>
      </c>
      <c r="H80" s="96" t="s">
        <v>212</v>
      </c>
    </row>
    <row r="81" spans="1:8">
      <c r="A81" s="114" t="s">
        <v>84</v>
      </c>
      <c r="B81" s="45">
        <v>0</v>
      </c>
      <c r="C81" s="45">
        <v>0</v>
      </c>
      <c r="D81" s="45">
        <f t="shared" si="8"/>
        <v>0</v>
      </c>
      <c r="E81" s="45">
        <v>0</v>
      </c>
      <c r="F81" s="45">
        <v>0</v>
      </c>
      <c r="G81" s="113">
        <f t="shared" si="21"/>
        <v>0</v>
      </c>
      <c r="H81" s="96" t="s">
        <v>213</v>
      </c>
    </row>
    <row r="82" spans="1:8">
      <c r="A82" s="114" t="s">
        <v>85</v>
      </c>
      <c r="B82" s="45">
        <v>0</v>
      </c>
      <c r="C82" s="45">
        <v>0</v>
      </c>
      <c r="D82" s="45">
        <f t="shared" si="8"/>
        <v>0</v>
      </c>
      <c r="E82" s="45">
        <v>0</v>
      </c>
      <c r="F82" s="45">
        <v>0</v>
      </c>
      <c r="G82" s="113">
        <f t="shared" si="21"/>
        <v>0</v>
      </c>
      <c r="H82" s="96" t="s">
        <v>214</v>
      </c>
    </row>
    <row r="83" spans="1:8">
      <c r="A83" s="115"/>
      <c r="B83" s="46"/>
      <c r="C83" s="46"/>
      <c r="D83" s="46"/>
      <c r="E83" s="46"/>
      <c r="F83" s="46"/>
      <c r="G83" s="116"/>
    </row>
    <row r="84" spans="1:8">
      <c r="A84" s="117" t="s">
        <v>86</v>
      </c>
      <c r="B84" s="44">
        <f>B85+B93+B103+B113+B123+B133+B137+B146+B150</f>
        <v>95612283</v>
      </c>
      <c r="C84" s="44">
        <f t="shared" ref="C84:G84" si="22">C85+C93+C103+C113+C123+C133+C137+C146+C150</f>
        <v>46467.16</v>
      </c>
      <c r="D84" s="44">
        <f t="shared" si="22"/>
        <v>95658750.159999996</v>
      </c>
      <c r="E84" s="44">
        <f t="shared" si="22"/>
        <v>45627124.600000001</v>
      </c>
      <c r="F84" s="44">
        <f t="shared" si="22"/>
        <v>45655719.539999999</v>
      </c>
      <c r="G84" s="111">
        <f t="shared" si="22"/>
        <v>50031625.560000002</v>
      </c>
    </row>
    <row r="85" spans="1:8">
      <c r="A85" s="112" t="s">
        <v>13</v>
      </c>
      <c r="B85" s="45">
        <f>SUM(B86:B92)</f>
        <v>90665246</v>
      </c>
      <c r="C85" s="45">
        <f t="shared" ref="C85:G85" si="23">SUM(C86:C92)</f>
        <v>0</v>
      </c>
      <c r="D85" s="45">
        <f t="shared" si="23"/>
        <v>90665246</v>
      </c>
      <c r="E85" s="45">
        <f t="shared" si="23"/>
        <v>43159579.670000002</v>
      </c>
      <c r="F85" s="45">
        <f t="shared" si="23"/>
        <v>43159579.670000002</v>
      </c>
      <c r="G85" s="113">
        <f t="shared" si="23"/>
        <v>47505666.330000006</v>
      </c>
    </row>
    <row r="86" spans="1:8">
      <c r="A86" s="114" t="s">
        <v>14</v>
      </c>
      <c r="B86" s="88">
        <v>20565277.07</v>
      </c>
      <c r="C86" s="88">
        <v>0</v>
      </c>
      <c r="D86" s="45">
        <f t="shared" ref="D86:D92" si="24">B86+C86</f>
        <v>20565277.07</v>
      </c>
      <c r="E86" s="88">
        <v>9402873.7799999993</v>
      </c>
      <c r="F86" s="88">
        <v>9402873.7799999993</v>
      </c>
      <c r="G86" s="113">
        <f t="shared" ref="G86:G92" si="25">D86-E86</f>
        <v>11162403.290000001</v>
      </c>
      <c r="H86" s="96" t="s">
        <v>215</v>
      </c>
    </row>
    <row r="87" spans="1:8">
      <c r="A87" s="114" t="s">
        <v>15</v>
      </c>
      <c r="B87" s="88">
        <v>31424226.539999999</v>
      </c>
      <c r="C87" s="88">
        <v>0</v>
      </c>
      <c r="D87" s="45">
        <f t="shared" si="24"/>
        <v>31424226.539999999</v>
      </c>
      <c r="E87" s="88">
        <v>16342251.699999999</v>
      </c>
      <c r="F87" s="88">
        <v>16342251.699999999</v>
      </c>
      <c r="G87" s="113">
        <f t="shared" si="25"/>
        <v>15081974.84</v>
      </c>
      <c r="H87" s="96" t="s">
        <v>216</v>
      </c>
    </row>
    <row r="88" spans="1:8">
      <c r="A88" s="114" t="s">
        <v>16</v>
      </c>
      <c r="B88" s="88">
        <v>7721752.9299999997</v>
      </c>
      <c r="C88" s="88">
        <v>0</v>
      </c>
      <c r="D88" s="45">
        <f t="shared" si="24"/>
        <v>7721752.9299999997</v>
      </c>
      <c r="E88" s="88">
        <v>2546843.34</v>
      </c>
      <c r="F88" s="88">
        <v>2546843.34</v>
      </c>
      <c r="G88" s="113">
        <f t="shared" si="25"/>
        <v>5174909.59</v>
      </c>
      <c r="H88" s="96" t="s">
        <v>217</v>
      </c>
    </row>
    <row r="89" spans="1:8">
      <c r="A89" s="114" t="s">
        <v>17</v>
      </c>
      <c r="B89" s="88">
        <v>11162985.77</v>
      </c>
      <c r="C89" s="88">
        <v>0</v>
      </c>
      <c r="D89" s="45">
        <f t="shared" si="24"/>
        <v>11162985.77</v>
      </c>
      <c r="E89" s="88">
        <v>6225850.9699999997</v>
      </c>
      <c r="F89" s="88">
        <v>6225850.9699999997</v>
      </c>
      <c r="G89" s="113">
        <f t="shared" si="25"/>
        <v>4937134.8</v>
      </c>
      <c r="H89" s="96" t="s">
        <v>218</v>
      </c>
    </row>
    <row r="90" spans="1:8">
      <c r="A90" s="114" t="s">
        <v>18</v>
      </c>
      <c r="B90" s="88">
        <v>19791003.690000001</v>
      </c>
      <c r="C90" s="88">
        <v>0</v>
      </c>
      <c r="D90" s="45">
        <f t="shared" si="24"/>
        <v>19791003.690000001</v>
      </c>
      <c r="E90" s="88">
        <v>8641759.8800000008</v>
      </c>
      <c r="F90" s="88">
        <v>8641759.8800000008</v>
      </c>
      <c r="G90" s="113">
        <f t="shared" si="25"/>
        <v>11149243.810000001</v>
      </c>
      <c r="H90" s="96" t="s">
        <v>219</v>
      </c>
    </row>
    <row r="91" spans="1:8">
      <c r="A91" s="114" t="s">
        <v>19</v>
      </c>
      <c r="B91" s="45">
        <v>0</v>
      </c>
      <c r="C91" s="45">
        <v>0</v>
      </c>
      <c r="D91" s="45">
        <f t="shared" si="24"/>
        <v>0</v>
      </c>
      <c r="E91" s="45">
        <v>0</v>
      </c>
      <c r="F91" s="45">
        <v>0</v>
      </c>
      <c r="G91" s="113">
        <f t="shared" si="25"/>
        <v>0</v>
      </c>
      <c r="H91" s="96" t="s">
        <v>220</v>
      </c>
    </row>
    <row r="92" spans="1:8">
      <c r="A92" s="114" t="s">
        <v>20</v>
      </c>
      <c r="B92" s="45">
        <v>0</v>
      </c>
      <c r="C92" s="45">
        <v>0</v>
      </c>
      <c r="D92" s="45">
        <f t="shared" si="24"/>
        <v>0</v>
      </c>
      <c r="E92" s="45">
        <v>0</v>
      </c>
      <c r="F92" s="45">
        <v>0</v>
      </c>
      <c r="G92" s="113">
        <f t="shared" si="25"/>
        <v>0</v>
      </c>
      <c r="H92" s="96" t="s">
        <v>221</v>
      </c>
    </row>
    <row r="93" spans="1:8">
      <c r="A93" s="112" t="s">
        <v>21</v>
      </c>
      <c r="B93" s="45">
        <f>SUM(B94:B102)</f>
        <v>0</v>
      </c>
      <c r="C93" s="45">
        <f t="shared" ref="C93:G93" si="26">SUM(C94:C102)</f>
        <v>46467.16</v>
      </c>
      <c r="D93" s="45">
        <f t="shared" si="26"/>
        <v>46467.16</v>
      </c>
      <c r="E93" s="45">
        <f t="shared" si="26"/>
        <v>0</v>
      </c>
      <c r="F93" s="45">
        <f t="shared" si="26"/>
        <v>0</v>
      </c>
      <c r="G93" s="113">
        <f t="shared" si="26"/>
        <v>46467.16</v>
      </c>
    </row>
    <row r="94" spans="1:8">
      <c r="A94" s="114" t="s">
        <v>22</v>
      </c>
      <c r="B94" s="88">
        <v>0</v>
      </c>
      <c r="C94" s="88">
        <v>46467.16</v>
      </c>
      <c r="D94" s="45">
        <f t="shared" ref="D94:D102" si="27">B94+C94</f>
        <v>46467.16</v>
      </c>
      <c r="E94" s="88">
        <v>0</v>
      </c>
      <c r="F94" s="88">
        <v>0</v>
      </c>
      <c r="G94" s="113">
        <f t="shared" ref="G94:G102" si="28">D94-E94</f>
        <v>46467.16</v>
      </c>
      <c r="H94" s="96" t="s">
        <v>222</v>
      </c>
    </row>
    <row r="95" spans="1:8">
      <c r="A95" s="114" t="s">
        <v>23</v>
      </c>
      <c r="B95" s="45">
        <v>0</v>
      </c>
      <c r="C95" s="45">
        <v>0</v>
      </c>
      <c r="D95" s="45">
        <f t="shared" si="27"/>
        <v>0</v>
      </c>
      <c r="E95" s="45">
        <v>0</v>
      </c>
      <c r="F95" s="45">
        <v>0</v>
      </c>
      <c r="G95" s="113">
        <f t="shared" si="28"/>
        <v>0</v>
      </c>
      <c r="H95" s="96" t="s">
        <v>223</v>
      </c>
    </row>
    <row r="96" spans="1:8">
      <c r="A96" s="114" t="s">
        <v>24</v>
      </c>
      <c r="B96" s="45">
        <v>0</v>
      </c>
      <c r="C96" s="45">
        <v>0</v>
      </c>
      <c r="D96" s="45">
        <f t="shared" si="27"/>
        <v>0</v>
      </c>
      <c r="E96" s="45">
        <v>0</v>
      </c>
      <c r="F96" s="45">
        <v>0</v>
      </c>
      <c r="G96" s="113">
        <f t="shared" si="28"/>
        <v>0</v>
      </c>
      <c r="H96" s="96" t="s">
        <v>224</v>
      </c>
    </row>
    <row r="97" spans="1:8">
      <c r="A97" s="114" t="s">
        <v>25</v>
      </c>
      <c r="B97" s="45">
        <v>0</v>
      </c>
      <c r="C97" s="45">
        <v>0</v>
      </c>
      <c r="D97" s="45">
        <f t="shared" si="27"/>
        <v>0</v>
      </c>
      <c r="E97" s="45">
        <v>0</v>
      </c>
      <c r="F97" s="45">
        <v>0</v>
      </c>
      <c r="G97" s="113">
        <f t="shared" si="28"/>
        <v>0</v>
      </c>
      <c r="H97" s="96" t="s">
        <v>225</v>
      </c>
    </row>
    <row r="98" spans="1:8">
      <c r="A98" s="118" t="s">
        <v>26</v>
      </c>
      <c r="B98" s="45">
        <v>0</v>
      </c>
      <c r="C98" s="45">
        <v>0</v>
      </c>
      <c r="D98" s="45">
        <f t="shared" si="27"/>
        <v>0</v>
      </c>
      <c r="E98" s="45">
        <v>0</v>
      </c>
      <c r="F98" s="45">
        <v>0</v>
      </c>
      <c r="G98" s="113">
        <f t="shared" si="28"/>
        <v>0</v>
      </c>
      <c r="H98" s="96" t="s">
        <v>226</v>
      </c>
    </row>
    <row r="99" spans="1:8">
      <c r="A99" s="114" t="s">
        <v>27</v>
      </c>
      <c r="B99" s="45">
        <v>0</v>
      </c>
      <c r="C99" s="45">
        <v>0</v>
      </c>
      <c r="D99" s="45">
        <f t="shared" si="27"/>
        <v>0</v>
      </c>
      <c r="E99" s="45">
        <v>0</v>
      </c>
      <c r="F99" s="45">
        <v>0</v>
      </c>
      <c r="G99" s="113">
        <f t="shared" si="28"/>
        <v>0</v>
      </c>
      <c r="H99" s="96" t="s">
        <v>227</v>
      </c>
    </row>
    <row r="100" spans="1:8">
      <c r="A100" s="114" t="s">
        <v>28</v>
      </c>
      <c r="B100" s="45">
        <v>0</v>
      </c>
      <c r="C100" s="45">
        <v>0</v>
      </c>
      <c r="D100" s="45">
        <f t="shared" si="27"/>
        <v>0</v>
      </c>
      <c r="E100" s="45">
        <v>0</v>
      </c>
      <c r="F100" s="45">
        <v>0</v>
      </c>
      <c r="G100" s="113">
        <f t="shared" si="28"/>
        <v>0</v>
      </c>
      <c r="H100" s="96" t="s">
        <v>228</v>
      </c>
    </row>
    <row r="101" spans="1:8">
      <c r="A101" s="114" t="s">
        <v>29</v>
      </c>
      <c r="B101" s="45">
        <v>0</v>
      </c>
      <c r="C101" s="45">
        <v>0</v>
      </c>
      <c r="D101" s="45">
        <f t="shared" si="27"/>
        <v>0</v>
      </c>
      <c r="E101" s="45">
        <v>0</v>
      </c>
      <c r="F101" s="45">
        <v>0</v>
      </c>
      <c r="G101" s="113">
        <f t="shared" si="28"/>
        <v>0</v>
      </c>
      <c r="H101" s="96" t="s">
        <v>229</v>
      </c>
    </row>
    <row r="102" spans="1:8">
      <c r="A102" s="114" t="s">
        <v>30</v>
      </c>
      <c r="B102" s="45">
        <v>0</v>
      </c>
      <c r="C102" s="45">
        <v>0</v>
      </c>
      <c r="D102" s="45">
        <f t="shared" si="27"/>
        <v>0</v>
      </c>
      <c r="E102" s="45">
        <v>0</v>
      </c>
      <c r="F102" s="45">
        <v>0</v>
      </c>
      <c r="G102" s="113">
        <f t="shared" si="28"/>
        <v>0</v>
      </c>
      <c r="H102" s="96" t="s">
        <v>230</v>
      </c>
    </row>
    <row r="103" spans="1:8">
      <c r="A103" s="112" t="s">
        <v>31</v>
      </c>
      <c r="B103" s="45">
        <f>SUM(B104:B112)</f>
        <v>4947037</v>
      </c>
      <c r="C103" s="45">
        <f t="shared" ref="C103:G103" si="29">SUM(C104:C112)</f>
        <v>0</v>
      </c>
      <c r="D103" s="45">
        <f t="shared" si="29"/>
        <v>4947037</v>
      </c>
      <c r="E103" s="45">
        <f t="shared" si="29"/>
        <v>2467544.9300000002</v>
      </c>
      <c r="F103" s="45">
        <f t="shared" si="29"/>
        <v>2496139.87</v>
      </c>
      <c r="G103" s="113">
        <f t="shared" si="29"/>
        <v>2479492.0699999998</v>
      </c>
    </row>
    <row r="104" spans="1:8">
      <c r="A104" s="114" t="s">
        <v>32</v>
      </c>
      <c r="B104" s="88">
        <v>4449354</v>
      </c>
      <c r="C104" s="88">
        <v>0</v>
      </c>
      <c r="D104" s="45">
        <f t="shared" ref="D104:D112" si="30">B104+C104</f>
        <v>4449354</v>
      </c>
      <c r="E104" s="88">
        <v>2463719.9300000002</v>
      </c>
      <c r="F104" s="88">
        <v>2492314.87</v>
      </c>
      <c r="G104" s="113">
        <f t="shared" ref="G104:G112" si="31">D104-E104</f>
        <v>1985634.0699999998</v>
      </c>
      <c r="H104" s="96" t="s">
        <v>231</v>
      </c>
    </row>
    <row r="105" spans="1:8">
      <c r="A105" s="114" t="s">
        <v>33</v>
      </c>
      <c r="B105" s="45">
        <v>0</v>
      </c>
      <c r="C105" s="45">
        <v>0</v>
      </c>
      <c r="D105" s="45">
        <f t="shared" si="30"/>
        <v>0</v>
      </c>
      <c r="E105" s="45">
        <v>0</v>
      </c>
      <c r="F105" s="45">
        <v>0</v>
      </c>
      <c r="G105" s="113">
        <f t="shared" si="31"/>
        <v>0</v>
      </c>
      <c r="H105" s="96" t="s">
        <v>232</v>
      </c>
    </row>
    <row r="106" spans="1:8">
      <c r="A106" s="114" t="s">
        <v>34</v>
      </c>
      <c r="B106" s="45">
        <v>0</v>
      </c>
      <c r="C106" s="45">
        <v>0</v>
      </c>
      <c r="D106" s="45">
        <f t="shared" si="30"/>
        <v>0</v>
      </c>
      <c r="E106" s="45">
        <v>0</v>
      </c>
      <c r="F106" s="45">
        <v>0</v>
      </c>
      <c r="G106" s="113">
        <f t="shared" si="31"/>
        <v>0</v>
      </c>
      <c r="H106" s="96" t="s">
        <v>233</v>
      </c>
    </row>
    <row r="107" spans="1:8">
      <c r="A107" s="114" t="s">
        <v>35</v>
      </c>
      <c r="B107" s="88">
        <v>290000</v>
      </c>
      <c r="C107" s="88">
        <v>0</v>
      </c>
      <c r="D107" s="45">
        <f t="shared" si="30"/>
        <v>290000</v>
      </c>
      <c r="E107" s="88">
        <v>0</v>
      </c>
      <c r="F107" s="88">
        <v>0</v>
      </c>
      <c r="G107" s="113">
        <f t="shared" si="31"/>
        <v>290000</v>
      </c>
      <c r="H107" s="96" t="s">
        <v>234</v>
      </c>
    </row>
    <row r="108" spans="1:8">
      <c r="A108" s="114" t="s">
        <v>36</v>
      </c>
      <c r="B108" s="88">
        <v>137683</v>
      </c>
      <c r="C108" s="88">
        <v>0</v>
      </c>
      <c r="D108" s="45">
        <f t="shared" si="30"/>
        <v>137683</v>
      </c>
      <c r="E108" s="88">
        <v>203</v>
      </c>
      <c r="F108" s="88">
        <v>203</v>
      </c>
      <c r="G108" s="113">
        <f t="shared" si="31"/>
        <v>137480</v>
      </c>
      <c r="H108" s="96" t="s">
        <v>235</v>
      </c>
    </row>
    <row r="109" spans="1:8">
      <c r="A109" s="114" t="s">
        <v>37</v>
      </c>
      <c r="B109" s="45">
        <v>0</v>
      </c>
      <c r="C109" s="45">
        <v>0</v>
      </c>
      <c r="D109" s="45">
        <f t="shared" si="30"/>
        <v>0</v>
      </c>
      <c r="E109" s="45">
        <v>0</v>
      </c>
      <c r="F109" s="45">
        <v>0</v>
      </c>
      <c r="G109" s="113">
        <f t="shared" si="31"/>
        <v>0</v>
      </c>
      <c r="H109" s="96" t="s">
        <v>236</v>
      </c>
    </row>
    <row r="110" spans="1:8">
      <c r="A110" s="114" t="s">
        <v>38</v>
      </c>
      <c r="B110" s="45">
        <v>0</v>
      </c>
      <c r="C110" s="45">
        <v>0</v>
      </c>
      <c r="D110" s="45">
        <f t="shared" si="30"/>
        <v>0</v>
      </c>
      <c r="E110" s="45">
        <v>0</v>
      </c>
      <c r="F110" s="45">
        <v>0</v>
      </c>
      <c r="G110" s="113">
        <f t="shared" si="31"/>
        <v>0</v>
      </c>
      <c r="H110" s="96" t="s">
        <v>237</v>
      </c>
    </row>
    <row r="111" spans="1:8">
      <c r="A111" s="114" t="s">
        <v>39</v>
      </c>
      <c r="B111" s="88">
        <v>22000</v>
      </c>
      <c r="C111" s="88">
        <v>0</v>
      </c>
      <c r="D111" s="45">
        <f t="shared" si="30"/>
        <v>22000</v>
      </c>
      <c r="E111" s="88">
        <v>0</v>
      </c>
      <c r="F111" s="88">
        <v>0</v>
      </c>
      <c r="G111" s="113">
        <f t="shared" si="31"/>
        <v>22000</v>
      </c>
      <c r="H111" s="96" t="s">
        <v>238</v>
      </c>
    </row>
    <row r="112" spans="1:8">
      <c r="A112" s="114" t="s">
        <v>40</v>
      </c>
      <c r="B112" s="88">
        <v>48000</v>
      </c>
      <c r="C112" s="88">
        <v>0</v>
      </c>
      <c r="D112" s="45">
        <f t="shared" si="30"/>
        <v>48000</v>
      </c>
      <c r="E112" s="88">
        <v>3622</v>
      </c>
      <c r="F112" s="88">
        <v>3622</v>
      </c>
      <c r="G112" s="113">
        <f t="shared" si="31"/>
        <v>44378</v>
      </c>
      <c r="H112" s="96" t="s">
        <v>239</v>
      </c>
    </row>
    <row r="113" spans="1:8">
      <c r="A113" s="112" t="s">
        <v>41</v>
      </c>
      <c r="B113" s="45">
        <f>SUM(B114:B122)</f>
        <v>0</v>
      </c>
      <c r="C113" s="45">
        <f t="shared" ref="C113:G113" si="32">SUM(C114:C122)</f>
        <v>0</v>
      </c>
      <c r="D113" s="45">
        <f t="shared" si="32"/>
        <v>0</v>
      </c>
      <c r="E113" s="45">
        <f t="shared" si="32"/>
        <v>0</v>
      </c>
      <c r="F113" s="45">
        <f t="shared" si="32"/>
        <v>0</v>
      </c>
      <c r="G113" s="113">
        <f t="shared" si="32"/>
        <v>0</v>
      </c>
    </row>
    <row r="114" spans="1:8">
      <c r="A114" s="114" t="s">
        <v>42</v>
      </c>
      <c r="B114" s="45">
        <v>0</v>
      </c>
      <c r="C114" s="45">
        <v>0</v>
      </c>
      <c r="D114" s="45">
        <f t="shared" ref="D114:D122" si="33">B114+C114</f>
        <v>0</v>
      </c>
      <c r="E114" s="45">
        <v>0</v>
      </c>
      <c r="F114" s="45">
        <v>0</v>
      </c>
      <c r="G114" s="113">
        <f t="shared" ref="G114:G122" si="34">D114-E114</f>
        <v>0</v>
      </c>
      <c r="H114" s="96" t="s">
        <v>240</v>
      </c>
    </row>
    <row r="115" spans="1:8">
      <c r="A115" s="114" t="s">
        <v>43</v>
      </c>
      <c r="B115" s="45">
        <v>0</v>
      </c>
      <c r="C115" s="45">
        <v>0</v>
      </c>
      <c r="D115" s="45">
        <f t="shared" si="33"/>
        <v>0</v>
      </c>
      <c r="E115" s="45">
        <v>0</v>
      </c>
      <c r="F115" s="45">
        <v>0</v>
      </c>
      <c r="G115" s="113">
        <f t="shared" si="34"/>
        <v>0</v>
      </c>
      <c r="H115" s="96" t="s">
        <v>241</v>
      </c>
    </row>
    <row r="116" spans="1:8">
      <c r="A116" s="114" t="s">
        <v>44</v>
      </c>
      <c r="B116" s="45">
        <v>0</v>
      </c>
      <c r="C116" s="45">
        <v>0</v>
      </c>
      <c r="D116" s="45">
        <f t="shared" si="33"/>
        <v>0</v>
      </c>
      <c r="E116" s="45">
        <v>0</v>
      </c>
      <c r="F116" s="45">
        <v>0</v>
      </c>
      <c r="G116" s="113">
        <f t="shared" si="34"/>
        <v>0</v>
      </c>
      <c r="H116" s="96" t="s">
        <v>242</v>
      </c>
    </row>
    <row r="117" spans="1:8">
      <c r="A117" s="114" t="s">
        <v>45</v>
      </c>
      <c r="B117" s="45">
        <v>0</v>
      </c>
      <c r="C117" s="45">
        <v>0</v>
      </c>
      <c r="D117" s="45">
        <f t="shared" si="33"/>
        <v>0</v>
      </c>
      <c r="E117" s="45">
        <v>0</v>
      </c>
      <c r="F117" s="45">
        <v>0</v>
      </c>
      <c r="G117" s="113">
        <f t="shared" si="34"/>
        <v>0</v>
      </c>
      <c r="H117" s="96" t="s">
        <v>243</v>
      </c>
    </row>
    <row r="118" spans="1:8">
      <c r="A118" s="114" t="s">
        <v>46</v>
      </c>
      <c r="B118" s="45">
        <v>0</v>
      </c>
      <c r="C118" s="45">
        <v>0</v>
      </c>
      <c r="D118" s="45">
        <f t="shared" si="33"/>
        <v>0</v>
      </c>
      <c r="E118" s="45">
        <v>0</v>
      </c>
      <c r="F118" s="45">
        <v>0</v>
      </c>
      <c r="G118" s="113">
        <f t="shared" si="34"/>
        <v>0</v>
      </c>
      <c r="H118" s="96" t="s">
        <v>244</v>
      </c>
    </row>
    <row r="119" spans="1:8">
      <c r="A119" s="114" t="s">
        <v>47</v>
      </c>
      <c r="B119" s="45">
        <v>0</v>
      </c>
      <c r="C119" s="45">
        <v>0</v>
      </c>
      <c r="D119" s="45">
        <f t="shared" si="33"/>
        <v>0</v>
      </c>
      <c r="E119" s="45">
        <v>0</v>
      </c>
      <c r="F119" s="45">
        <v>0</v>
      </c>
      <c r="G119" s="113">
        <f t="shared" si="34"/>
        <v>0</v>
      </c>
      <c r="H119" s="96" t="s">
        <v>245</v>
      </c>
    </row>
    <row r="120" spans="1:8">
      <c r="A120" s="114" t="s">
        <v>48</v>
      </c>
      <c r="B120" s="45">
        <v>0</v>
      </c>
      <c r="C120" s="45">
        <v>0</v>
      </c>
      <c r="D120" s="45">
        <f t="shared" si="33"/>
        <v>0</v>
      </c>
      <c r="E120" s="45">
        <v>0</v>
      </c>
      <c r="F120" s="45">
        <v>0</v>
      </c>
      <c r="G120" s="113">
        <f t="shared" si="34"/>
        <v>0</v>
      </c>
      <c r="H120" s="97"/>
    </row>
    <row r="121" spans="1:8">
      <c r="A121" s="114" t="s">
        <v>49</v>
      </c>
      <c r="B121" s="45">
        <v>0</v>
      </c>
      <c r="C121" s="45">
        <v>0</v>
      </c>
      <c r="D121" s="45">
        <f t="shared" si="33"/>
        <v>0</v>
      </c>
      <c r="E121" s="45">
        <v>0</v>
      </c>
      <c r="F121" s="45">
        <v>0</v>
      </c>
      <c r="G121" s="113">
        <f t="shared" si="34"/>
        <v>0</v>
      </c>
      <c r="H121" s="97"/>
    </row>
    <row r="122" spans="1:8">
      <c r="A122" s="114" t="s">
        <v>50</v>
      </c>
      <c r="B122" s="45">
        <v>0</v>
      </c>
      <c r="C122" s="45">
        <v>0</v>
      </c>
      <c r="D122" s="45">
        <f t="shared" si="33"/>
        <v>0</v>
      </c>
      <c r="E122" s="45">
        <v>0</v>
      </c>
      <c r="F122" s="45">
        <v>0</v>
      </c>
      <c r="G122" s="113">
        <f t="shared" si="34"/>
        <v>0</v>
      </c>
      <c r="H122" s="96" t="s">
        <v>246</v>
      </c>
    </row>
    <row r="123" spans="1:8">
      <c r="A123" s="112" t="s">
        <v>51</v>
      </c>
      <c r="B123" s="45">
        <f>SUM(B124:B132)</f>
        <v>0</v>
      </c>
      <c r="C123" s="45">
        <f t="shared" ref="C123:G123" si="35">SUM(C124:C132)</f>
        <v>0</v>
      </c>
      <c r="D123" s="45">
        <f t="shared" si="35"/>
        <v>0</v>
      </c>
      <c r="E123" s="45">
        <f t="shared" si="35"/>
        <v>0</v>
      </c>
      <c r="F123" s="45">
        <f t="shared" si="35"/>
        <v>0</v>
      </c>
      <c r="G123" s="113">
        <f t="shared" si="35"/>
        <v>0</v>
      </c>
    </row>
    <row r="124" spans="1:8">
      <c r="A124" s="114" t="s">
        <v>52</v>
      </c>
      <c r="B124" s="45">
        <v>0</v>
      </c>
      <c r="C124" s="45">
        <v>0</v>
      </c>
      <c r="D124" s="45">
        <f t="shared" ref="D124:D132" si="36">B124+C124</f>
        <v>0</v>
      </c>
      <c r="E124" s="45">
        <v>0</v>
      </c>
      <c r="F124" s="45">
        <v>0</v>
      </c>
      <c r="G124" s="113">
        <f t="shared" ref="G124:G132" si="37">D124-E124</f>
        <v>0</v>
      </c>
      <c r="H124" s="96" t="s">
        <v>247</v>
      </c>
    </row>
    <row r="125" spans="1:8">
      <c r="A125" s="114" t="s">
        <v>53</v>
      </c>
      <c r="B125" s="45">
        <v>0</v>
      </c>
      <c r="C125" s="45">
        <v>0</v>
      </c>
      <c r="D125" s="45">
        <f t="shared" si="36"/>
        <v>0</v>
      </c>
      <c r="E125" s="45">
        <v>0</v>
      </c>
      <c r="F125" s="45">
        <v>0</v>
      </c>
      <c r="G125" s="113">
        <f t="shared" si="37"/>
        <v>0</v>
      </c>
      <c r="H125" s="96" t="s">
        <v>248</v>
      </c>
    </row>
    <row r="126" spans="1:8">
      <c r="A126" s="114" t="s">
        <v>54</v>
      </c>
      <c r="B126" s="45">
        <v>0</v>
      </c>
      <c r="C126" s="45">
        <v>0</v>
      </c>
      <c r="D126" s="45">
        <f t="shared" si="36"/>
        <v>0</v>
      </c>
      <c r="E126" s="45">
        <v>0</v>
      </c>
      <c r="F126" s="45">
        <v>0</v>
      </c>
      <c r="G126" s="113">
        <f t="shared" si="37"/>
        <v>0</v>
      </c>
      <c r="H126" s="96" t="s">
        <v>249</v>
      </c>
    </row>
    <row r="127" spans="1:8">
      <c r="A127" s="114" t="s">
        <v>55</v>
      </c>
      <c r="B127" s="45">
        <v>0</v>
      </c>
      <c r="C127" s="45">
        <v>0</v>
      </c>
      <c r="D127" s="45">
        <f t="shared" si="36"/>
        <v>0</v>
      </c>
      <c r="E127" s="45">
        <v>0</v>
      </c>
      <c r="F127" s="45">
        <v>0</v>
      </c>
      <c r="G127" s="113">
        <f t="shared" si="37"/>
        <v>0</v>
      </c>
      <c r="H127" s="96" t="s">
        <v>250</v>
      </c>
    </row>
    <row r="128" spans="1:8">
      <c r="A128" s="114" t="s">
        <v>56</v>
      </c>
      <c r="B128" s="45">
        <v>0</v>
      </c>
      <c r="C128" s="45">
        <v>0</v>
      </c>
      <c r="D128" s="45">
        <f t="shared" si="36"/>
        <v>0</v>
      </c>
      <c r="E128" s="45">
        <v>0</v>
      </c>
      <c r="F128" s="45">
        <v>0</v>
      </c>
      <c r="G128" s="113">
        <f t="shared" si="37"/>
        <v>0</v>
      </c>
      <c r="H128" s="96" t="s">
        <v>251</v>
      </c>
    </row>
    <row r="129" spans="1:8">
      <c r="A129" s="114" t="s">
        <v>57</v>
      </c>
      <c r="B129" s="45">
        <v>0</v>
      </c>
      <c r="C129" s="45">
        <v>0</v>
      </c>
      <c r="D129" s="45">
        <f t="shared" si="36"/>
        <v>0</v>
      </c>
      <c r="E129" s="45">
        <v>0</v>
      </c>
      <c r="F129" s="45">
        <v>0</v>
      </c>
      <c r="G129" s="113">
        <f t="shared" si="37"/>
        <v>0</v>
      </c>
      <c r="H129" s="96" t="s">
        <v>252</v>
      </c>
    </row>
    <row r="130" spans="1:8">
      <c r="A130" s="114" t="s">
        <v>58</v>
      </c>
      <c r="B130" s="45">
        <v>0</v>
      </c>
      <c r="C130" s="45">
        <v>0</v>
      </c>
      <c r="D130" s="45">
        <f t="shared" si="36"/>
        <v>0</v>
      </c>
      <c r="E130" s="45">
        <v>0</v>
      </c>
      <c r="F130" s="45">
        <v>0</v>
      </c>
      <c r="G130" s="113">
        <f t="shared" si="37"/>
        <v>0</v>
      </c>
      <c r="H130" s="96" t="s">
        <v>253</v>
      </c>
    </row>
    <row r="131" spans="1:8">
      <c r="A131" s="114" t="s">
        <v>59</v>
      </c>
      <c r="B131" s="45">
        <v>0</v>
      </c>
      <c r="C131" s="45">
        <v>0</v>
      </c>
      <c r="D131" s="45">
        <f t="shared" si="36"/>
        <v>0</v>
      </c>
      <c r="E131" s="45">
        <v>0</v>
      </c>
      <c r="F131" s="45">
        <v>0</v>
      </c>
      <c r="G131" s="113">
        <f t="shared" si="37"/>
        <v>0</v>
      </c>
      <c r="H131" s="96" t="s">
        <v>254</v>
      </c>
    </row>
    <row r="132" spans="1:8">
      <c r="A132" s="114" t="s">
        <v>60</v>
      </c>
      <c r="B132" s="45">
        <v>0</v>
      </c>
      <c r="C132" s="45">
        <v>0</v>
      </c>
      <c r="D132" s="45">
        <f t="shared" si="36"/>
        <v>0</v>
      </c>
      <c r="E132" s="45">
        <v>0</v>
      </c>
      <c r="F132" s="45">
        <v>0</v>
      </c>
      <c r="G132" s="113">
        <f t="shared" si="37"/>
        <v>0</v>
      </c>
      <c r="H132" s="96" t="s">
        <v>255</v>
      </c>
    </row>
    <row r="133" spans="1:8">
      <c r="A133" s="112" t="s">
        <v>61</v>
      </c>
      <c r="B133" s="45">
        <f>SUM(B134:B136)</f>
        <v>0</v>
      </c>
      <c r="C133" s="45">
        <f t="shared" ref="C133:G133" si="38">SUM(C134:C136)</f>
        <v>0</v>
      </c>
      <c r="D133" s="45">
        <f t="shared" si="38"/>
        <v>0</v>
      </c>
      <c r="E133" s="45">
        <f t="shared" si="38"/>
        <v>0</v>
      </c>
      <c r="F133" s="45">
        <f t="shared" si="38"/>
        <v>0</v>
      </c>
      <c r="G133" s="113">
        <f t="shared" si="38"/>
        <v>0</v>
      </c>
    </row>
    <row r="134" spans="1:8">
      <c r="A134" s="114" t="s">
        <v>62</v>
      </c>
      <c r="B134" s="45">
        <v>0</v>
      </c>
      <c r="C134" s="45">
        <v>0</v>
      </c>
      <c r="D134" s="45">
        <f t="shared" ref="D134:D157" si="39">B134+C134</f>
        <v>0</v>
      </c>
      <c r="E134" s="45">
        <v>0</v>
      </c>
      <c r="F134" s="45">
        <v>0</v>
      </c>
      <c r="G134" s="113">
        <f t="shared" ref="G134:G136" si="40">D134-E134</f>
        <v>0</v>
      </c>
      <c r="H134" s="96" t="s">
        <v>256</v>
      </c>
    </row>
    <row r="135" spans="1:8">
      <c r="A135" s="114" t="s">
        <v>63</v>
      </c>
      <c r="B135" s="45">
        <v>0</v>
      </c>
      <c r="C135" s="45">
        <v>0</v>
      </c>
      <c r="D135" s="45">
        <f t="shared" si="39"/>
        <v>0</v>
      </c>
      <c r="E135" s="45">
        <v>0</v>
      </c>
      <c r="F135" s="45">
        <v>0</v>
      </c>
      <c r="G135" s="113">
        <f t="shared" si="40"/>
        <v>0</v>
      </c>
      <c r="H135" s="96" t="s">
        <v>257</v>
      </c>
    </row>
    <row r="136" spans="1:8">
      <c r="A136" s="114" t="s">
        <v>64</v>
      </c>
      <c r="B136" s="45">
        <v>0</v>
      </c>
      <c r="C136" s="45">
        <v>0</v>
      </c>
      <c r="D136" s="45">
        <f t="shared" si="39"/>
        <v>0</v>
      </c>
      <c r="E136" s="45">
        <v>0</v>
      </c>
      <c r="F136" s="45">
        <v>0</v>
      </c>
      <c r="G136" s="113">
        <f t="shared" si="40"/>
        <v>0</v>
      </c>
      <c r="H136" s="96" t="s">
        <v>258</v>
      </c>
    </row>
    <row r="137" spans="1:8">
      <c r="A137" s="112" t="s">
        <v>65</v>
      </c>
      <c r="B137" s="45">
        <f>SUM(B138:B142,B144:B145)</f>
        <v>0</v>
      </c>
      <c r="C137" s="45">
        <f t="shared" ref="C137:G137" si="41">SUM(C138:C142,C144:C145)</f>
        <v>0</v>
      </c>
      <c r="D137" s="45">
        <f t="shared" si="41"/>
        <v>0</v>
      </c>
      <c r="E137" s="45">
        <f t="shared" si="41"/>
        <v>0</v>
      </c>
      <c r="F137" s="45">
        <f t="shared" si="41"/>
        <v>0</v>
      </c>
      <c r="G137" s="113">
        <f t="shared" si="41"/>
        <v>0</v>
      </c>
    </row>
    <row r="138" spans="1:8">
      <c r="A138" s="114" t="s">
        <v>66</v>
      </c>
      <c r="B138" s="45">
        <v>0</v>
      </c>
      <c r="C138" s="45">
        <v>0</v>
      </c>
      <c r="D138" s="45">
        <f t="shared" si="39"/>
        <v>0</v>
      </c>
      <c r="E138" s="45">
        <v>0</v>
      </c>
      <c r="F138" s="45">
        <v>0</v>
      </c>
      <c r="G138" s="113">
        <f t="shared" ref="G138:G145" si="42">D138-E138</f>
        <v>0</v>
      </c>
      <c r="H138" s="96" t="s">
        <v>259</v>
      </c>
    </row>
    <row r="139" spans="1:8">
      <c r="A139" s="114" t="s">
        <v>67</v>
      </c>
      <c r="B139" s="45">
        <v>0</v>
      </c>
      <c r="C139" s="45">
        <v>0</v>
      </c>
      <c r="D139" s="45">
        <f t="shared" si="39"/>
        <v>0</v>
      </c>
      <c r="E139" s="45">
        <v>0</v>
      </c>
      <c r="F139" s="45">
        <v>0</v>
      </c>
      <c r="G139" s="113">
        <f t="shared" si="42"/>
        <v>0</v>
      </c>
      <c r="H139" s="96" t="s">
        <v>260</v>
      </c>
    </row>
    <row r="140" spans="1:8">
      <c r="A140" s="114" t="s">
        <v>68</v>
      </c>
      <c r="B140" s="45">
        <v>0</v>
      </c>
      <c r="C140" s="45">
        <v>0</v>
      </c>
      <c r="D140" s="45">
        <f t="shared" si="39"/>
        <v>0</v>
      </c>
      <c r="E140" s="45">
        <v>0</v>
      </c>
      <c r="F140" s="45">
        <v>0</v>
      </c>
      <c r="G140" s="113">
        <f t="shared" si="42"/>
        <v>0</v>
      </c>
      <c r="H140" s="96" t="s">
        <v>261</v>
      </c>
    </row>
    <row r="141" spans="1:8">
      <c r="A141" s="114" t="s">
        <v>69</v>
      </c>
      <c r="B141" s="45">
        <v>0</v>
      </c>
      <c r="C141" s="45">
        <v>0</v>
      </c>
      <c r="D141" s="45">
        <f t="shared" si="39"/>
        <v>0</v>
      </c>
      <c r="E141" s="45">
        <v>0</v>
      </c>
      <c r="F141" s="45">
        <v>0</v>
      </c>
      <c r="G141" s="113">
        <f t="shared" si="42"/>
        <v>0</v>
      </c>
      <c r="H141" s="96" t="s">
        <v>262</v>
      </c>
    </row>
    <row r="142" spans="1:8">
      <c r="A142" s="114" t="s">
        <v>70</v>
      </c>
      <c r="B142" s="45">
        <v>0</v>
      </c>
      <c r="C142" s="45">
        <v>0</v>
      </c>
      <c r="D142" s="45">
        <f t="shared" si="39"/>
        <v>0</v>
      </c>
      <c r="E142" s="45">
        <v>0</v>
      </c>
      <c r="F142" s="45">
        <v>0</v>
      </c>
      <c r="G142" s="113">
        <f t="shared" si="42"/>
        <v>0</v>
      </c>
      <c r="H142" s="96" t="s">
        <v>263</v>
      </c>
    </row>
    <row r="143" spans="1:8">
      <c r="A143" s="114" t="s">
        <v>71</v>
      </c>
      <c r="B143" s="45">
        <v>0</v>
      </c>
      <c r="C143" s="45">
        <v>0</v>
      </c>
      <c r="D143" s="45">
        <f t="shared" si="39"/>
        <v>0</v>
      </c>
      <c r="E143" s="45">
        <v>0</v>
      </c>
      <c r="F143" s="45">
        <v>0</v>
      </c>
      <c r="G143" s="113">
        <f t="shared" si="42"/>
        <v>0</v>
      </c>
      <c r="H143" s="96"/>
    </row>
    <row r="144" spans="1:8">
      <c r="A144" s="114" t="s">
        <v>72</v>
      </c>
      <c r="B144" s="45">
        <v>0</v>
      </c>
      <c r="C144" s="45">
        <v>0</v>
      </c>
      <c r="D144" s="45">
        <f t="shared" si="39"/>
        <v>0</v>
      </c>
      <c r="E144" s="45">
        <v>0</v>
      </c>
      <c r="F144" s="45">
        <v>0</v>
      </c>
      <c r="G144" s="113">
        <f t="shared" si="42"/>
        <v>0</v>
      </c>
      <c r="H144" s="96" t="s">
        <v>264</v>
      </c>
    </row>
    <row r="145" spans="1:8">
      <c r="A145" s="114" t="s">
        <v>73</v>
      </c>
      <c r="B145" s="45">
        <v>0</v>
      </c>
      <c r="C145" s="45">
        <v>0</v>
      </c>
      <c r="D145" s="45">
        <f t="shared" si="39"/>
        <v>0</v>
      </c>
      <c r="E145" s="45">
        <v>0</v>
      </c>
      <c r="F145" s="45">
        <v>0</v>
      </c>
      <c r="G145" s="113">
        <f t="shared" si="42"/>
        <v>0</v>
      </c>
      <c r="H145" s="96" t="s">
        <v>265</v>
      </c>
    </row>
    <row r="146" spans="1:8">
      <c r="A146" s="112" t="s">
        <v>74</v>
      </c>
      <c r="B146" s="45">
        <f>SUM(B147:B149)</f>
        <v>0</v>
      </c>
      <c r="C146" s="45">
        <f t="shared" ref="C146:G146" si="43">SUM(C147:C149)</f>
        <v>0</v>
      </c>
      <c r="D146" s="45">
        <f t="shared" si="43"/>
        <v>0</v>
      </c>
      <c r="E146" s="45">
        <f t="shared" si="43"/>
        <v>0</v>
      </c>
      <c r="F146" s="45">
        <f t="shared" si="43"/>
        <v>0</v>
      </c>
      <c r="G146" s="113">
        <f t="shared" si="43"/>
        <v>0</v>
      </c>
    </row>
    <row r="147" spans="1:8">
      <c r="A147" s="114" t="s">
        <v>75</v>
      </c>
      <c r="B147" s="45">
        <v>0</v>
      </c>
      <c r="C147" s="45">
        <v>0</v>
      </c>
      <c r="D147" s="45">
        <f t="shared" si="39"/>
        <v>0</v>
      </c>
      <c r="E147" s="45">
        <v>0</v>
      </c>
      <c r="F147" s="45">
        <v>0</v>
      </c>
      <c r="G147" s="113">
        <f t="shared" ref="G147:G149" si="44">D147-E147</f>
        <v>0</v>
      </c>
      <c r="H147" s="96" t="s">
        <v>266</v>
      </c>
    </row>
    <row r="148" spans="1:8">
      <c r="A148" s="114" t="s">
        <v>76</v>
      </c>
      <c r="B148" s="45">
        <v>0</v>
      </c>
      <c r="C148" s="45">
        <v>0</v>
      </c>
      <c r="D148" s="45">
        <f t="shared" si="39"/>
        <v>0</v>
      </c>
      <c r="E148" s="45">
        <v>0</v>
      </c>
      <c r="F148" s="45">
        <v>0</v>
      </c>
      <c r="G148" s="113">
        <f t="shared" si="44"/>
        <v>0</v>
      </c>
      <c r="H148" s="96" t="s">
        <v>267</v>
      </c>
    </row>
    <row r="149" spans="1:8">
      <c r="A149" s="114" t="s">
        <v>77</v>
      </c>
      <c r="B149" s="45">
        <v>0</v>
      </c>
      <c r="C149" s="45">
        <v>0</v>
      </c>
      <c r="D149" s="45">
        <f t="shared" si="39"/>
        <v>0</v>
      </c>
      <c r="E149" s="45">
        <v>0</v>
      </c>
      <c r="F149" s="45">
        <v>0</v>
      </c>
      <c r="G149" s="113">
        <f t="shared" si="44"/>
        <v>0</v>
      </c>
      <c r="H149" s="96" t="s">
        <v>268</v>
      </c>
    </row>
    <row r="150" spans="1:8">
      <c r="A150" s="112" t="s">
        <v>78</v>
      </c>
      <c r="B150" s="45">
        <f>SUM(B151:B157)</f>
        <v>0</v>
      </c>
      <c r="C150" s="45">
        <f t="shared" ref="C150:G150" si="45">SUM(C151:C157)</f>
        <v>0</v>
      </c>
      <c r="D150" s="45">
        <f t="shared" si="45"/>
        <v>0</v>
      </c>
      <c r="E150" s="45">
        <f t="shared" si="45"/>
        <v>0</v>
      </c>
      <c r="F150" s="45">
        <f t="shared" si="45"/>
        <v>0</v>
      </c>
      <c r="G150" s="113">
        <f t="shared" si="45"/>
        <v>0</v>
      </c>
    </row>
    <row r="151" spans="1:8">
      <c r="A151" s="114" t="s">
        <v>79</v>
      </c>
      <c r="B151" s="45">
        <v>0</v>
      </c>
      <c r="C151" s="45">
        <v>0</v>
      </c>
      <c r="D151" s="45">
        <f t="shared" si="39"/>
        <v>0</v>
      </c>
      <c r="E151" s="45">
        <v>0</v>
      </c>
      <c r="F151" s="45">
        <v>0</v>
      </c>
      <c r="G151" s="113">
        <f t="shared" ref="G151:G157" si="46">D151-E151</f>
        <v>0</v>
      </c>
      <c r="H151" s="96" t="s">
        <v>269</v>
      </c>
    </row>
    <row r="152" spans="1:8">
      <c r="A152" s="114" t="s">
        <v>80</v>
      </c>
      <c r="B152" s="45">
        <v>0</v>
      </c>
      <c r="C152" s="45">
        <v>0</v>
      </c>
      <c r="D152" s="45">
        <f t="shared" si="39"/>
        <v>0</v>
      </c>
      <c r="E152" s="45">
        <v>0</v>
      </c>
      <c r="F152" s="45">
        <v>0</v>
      </c>
      <c r="G152" s="113">
        <f t="shared" si="46"/>
        <v>0</v>
      </c>
      <c r="H152" s="96" t="s">
        <v>270</v>
      </c>
    </row>
    <row r="153" spans="1:8">
      <c r="A153" s="114" t="s">
        <v>81</v>
      </c>
      <c r="B153" s="45">
        <v>0</v>
      </c>
      <c r="C153" s="45">
        <v>0</v>
      </c>
      <c r="D153" s="45">
        <f t="shared" si="39"/>
        <v>0</v>
      </c>
      <c r="E153" s="45">
        <v>0</v>
      </c>
      <c r="F153" s="45">
        <v>0</v>
      </c>
      <c r="G153" s="113">
        <f t="shared" si="46"/>
        <v>0</v>
      </c>
      <c r="H153" s="96" t="s">
        <v>271</v>
      </c>
    </row>
    <row r="154" spans="1:8">
      <c r="A154" s="118" t="s">
        <v>82</v>
      </c>
      <c r="B154" s="45">
        <v>0</v>
      </c>
      <c r="C154" s="45">
        <v>0</v>
      </c>
      <c r="D154" s="45">
        <f t="shared" si="39"/>
        <v>0</v>
      </c>
      <c r="E154" s="45">
        <v>0</v>
      </c>
      <c r="F154" s="45">
        <v>0</v>
      </c>
      <c r="G154" s="113">
        <f t="shared" si="46"/>
        <v>0</v>
      </c>
      <c r="H154" s="96" t="s">
        <v>272</v>
      </c>
    </row>
    <row r="155" spans="1:8">
      <c r="A155" s="114" t="s">
        <v>83</v>
      </c>
      <c r="B155" s="45">
        <v>0</v>
      </c>
      <c r="C155" s="45">
        <v>0</v>
      </c>
      <c r="D155" s="45">
        <f t="shared" si="39"/>
        <v>0</v>
      </c>
      <c r="E155" s="45">
        <v>0</v>
      </c>
      <c r="F155" s="45">
        <v>0</v>
      </c>
      <c r="G155" s="113">
        <f t="shared" si="46"/>
        <v>0</v>
      </c>
      <c r="H155" s="96" t="s">
        <v>273</v>
      </c>
    </row>
    <row r="156" spans="1:8">
      <c r="A156" s="114" t="s">
        <v>84</v>
      </c>
      <c r="B156" s="45">
        <v>0</v>
      </c>
      <c r="C156" s="45">
        <v>0</v>
      </c>
      <c r="D156" s="45">
        <f t="shared" si="39"/>
        <v>0</v>
      </c>
      <c r="E156" s="45">
        <v>0</v>
      </c>
      <c r="F156" s="45">
        <v>0</v>
      </c>
      <c r="G156" s="113">
        <f t="shared" si="46"/>
        <v>0</v>
      </c>
      <c r="H156" s="96" t="s">
        <v>274</v>
      </c>
    </row>
    <row r="157" spans="1:8">
      <c r="A157" s="114" t="s">
        <v>85</v>
      </c>
      <c r="B157" s="45">
        <v>0</v>
      </c>
      <c r="C157" s="45">
        <v>0</v>
      </c>
      <c r="D157" s="45">
        <f t="shared" si="39"/>
        <v>0</v>
      </c>
      <c r="E157" s="45">
        <v>0</v>
      </c>
      <c r="F157" s="45">
        <v>0</v>
      </c>
      <c r="G157" s="113">
        <f t="shared" si="46"/>
        <v>0</v>
      </c>
      <c r="H157" s="96" t="s">
        <v>275</v>
      </c>
    </row>
    <row r="158" spans="1:8">
      <c r="A158" s="119"/>
      <c r="B158" s="46"/>
      <c r="C158" s="46"/>
      <c r="D158" s="46"/>
      <c r="E158" s="46"/>
      <c r="F158" s="46"/>
      <c r="G158" s="116"/>
    </row>
    <row r="159" spans="1:8">
      <c r="A159" s="120" t="s">
        <v>87</v>
      </c>
      <c r="B159" s="44">
        <f>B9+B84</f>
        <v>245778523.26999998</v>
      </c>
      <c r="C159" s="44">
        <f t="shared" ref="C159:G159" si="47">C9+C84</f>
        <v>20561474.510000002</v>
      </c>
      <c r="D159" s="44">
        <f t="shared" si="47"/>
        <v>266339997.78</v>
      </c>
      <c r="E159" s="44">
        <f t="shared" si="47"/>
        <v>137389413.56999999</v>
      </c>
      <c r="F159" s="44">
        <f t="shared" si="47"/>
        <v>137414226.95999998</v>
      </c>
      <c r="G159" s="111">
        <f t="shared" si="47"/>
        <v>128950584.20999999</v>
      </c>
    </row>
    <row r="160" spans="1:8" ht="15.75" thickBot="1">
      <c r="A160" s="121"/>
      <c r="B160" s="122"/>
      <c r="C160" s="122"/>
      <c r="D160" s="122"/>
      <c r="E160" s="122"/>
      <c r="F160" s="122"/>
      <c r="G160" s="123"/>
    </row>
    <row r="161" spans="1:1" ht="15.75" thickTop="1">
      <c r="A161" s="89" t="s">
        <v>336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59055118110236227" right="0.23622047244094491" top="0.74803149606299213" bottom="0.74803149606299213" header="0.31496062992125984" footer="0.31496062992125984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selection sqref="A1:G1"/>
    </sheetView>
  </sheetViews>
  <sheetFormatPr baseColWidth="10" defaultRowHeight="15"/>
  <cols>
    <col min="1" max="1" width="58.140625" customWidth="1"/>
    <col min="2" max="7" width="21.5703125" customWidth="1"/>
  </cols>
  <sheetData>
    <row r="1" spans="1:7" ht="53.25" customHeight="1">
      <c r="A1" s="62" t="s">
        <v>88</v>
      </c>
      <c r="B1" s="62"/>
      <c r="C1" s="62"/>
      <c r="D1" s="62"/>
      <c r="E1" s="62"/>
      <c r="F1" s="62"/>
      <c r="G1" s="62"/>
    </row>
    <row r="2" spans="1:7">
      <c r="A2" s="76" t="s">
        <v>334</v>
      </c>
      <c r="B2" s="77"/>
      <c r="C2" s="77"/>
      <c r="D2" s="77"/>
      <c r="E2" s="77"/>
      <c r="F2" s="77"/>
      <c r="G2" s="78"/>
    </row>
    <row r="3" spans="1:7">
      <c r="A3" s="79" t="s">
        <v>1</v>
      </c>
      <c r="B3" s="80"/>
      <c r="C3" s="80"/>
      <c r="D3" s="80"/>
      <c r="E3" s="80"/>
      <c r="F3" s="80"/>
      <c r="G3" s="81"/>
    </row>
    <row r="4" spans="1:7">
      <c r="A4" s="79" t="s">
        <v>89</v>
      </c>
      <c r="B4" s="80"/>
      <c r="C4" s="80"/>
      <c r="D4" s="80"/>
      <c r="E4" s="80"/>
      <c r="F4" s="80"/>
      <c r="G4" s="81"/>
    </row>
    <row r="5" spans="1:7">
      <c r="A5" s="82" t="s">
        <v>335</v>
      </c>
      <c r="B5" s="83"/>
      <c r="C5" s="83"/>
      <c r="D5" s="83"/>
      <c r="E5" s="83"/>
      <c r="F5" s="83"/>
      <c r="G5" s="84"/>
    </row>
    <row r="6" spans="1:7">
      <c r="A6" s="69" t="s">
        <v>3</v>
      </c>
      <c r="B6" s="70"/>
      <c r="C6" s="70"/>
      <c r="D6" s="70"/>
      <c r="E6" s="70"/>
      <c r="F6" s="70"/>
      <c r="G6" s="71"/>
    </row>
    <row r="7" spans="1:7">
      <c r="A7" s="72" t="s">
        <v>4</v>
      </c>
      <c r="B7" s="73" t="s">
        <v>5</v>
      </c>
      <c r="C7" s="73"/>
      <c r="D7" s="73"/>
      <c r="E7" s="73"/>
      <c r="F7" s="73"/>
      <c r="G7" s="74" t="s">
        <v>6</v>
      </c>
    </row>
    <row r="8" spans="1:7" ht="30">
      <c r="A8" s="68"/>
      <c r="B8" s="31" t="s">
        <v>7</v>
      </c>
      <c r="C8" s="32" t="s">
        <v>90</v>
      </c>
      <c r="D8" s="31" t="s">
        <v>91</v>
      </c>
      <c r="E8" s="31" t="s">
        <v>10</v>
      </c>
      <c r="F8" s="31" t="s">
        <v>92</v>
      </c>
      <c r="G8" s="75"/>
    </row>
    <row r="9" spans="1:7">
      <c r="A9" s="2" t="s">
        <v>93</v>
      </c>
      <c r="B9" s="47">
        <f>SUM(B10:B18)</f>
        <v>150166240.27000001</v>
      </c>
      <c r="C9" s="47">
        <f t="shared" ref="C9:G9" si="0">SUM(C10:C18)</f>
        <v>20515007.349999998</v>
      </c>
      <c r="D9" s="47">
        <f t="shared" si="0"/>
        <v>170681247.62000003</v>
      </c>
      <c r="E9" s="47">
        <f t="shared" si="0"/>
        <v>91762288.970000014</v>
      </c>
      <c r="F9" s="47">
        <f t="shared" si="0"/>
        <v>91758507.420000017</v>
      </c>
      <c r="G9" s="47">
        <f t="shared" si="0"/>
        <v>78918958.650000021</v>
      </c>
    </row>
    <row r="10" spans="1:7">
      <c r="A10" s="90" t="s">
        <v>337</v>
      </c>
      <c r="B10" s="91">
        <v>8720715.9900000002</v>
      </c>
      <c r="C10" s="91">
        <v>2444595.2000000002</v>
      </c>
      <c r="D10" s="48">
        <f>B10+C10</f>
        <v>11165311.190000001</v>
      </c>
      <c r="E10" s="91">
        <v>4042222.85</v>
      </c>
      <c r="F10" s="91">
        <v>4042222.85</v>
      </c>
      <c r="G10" s="48">
        <f>D10-E10</f>
        <v>7123088.3400000017</v>
      </c>
    </row>
    <row r="11" spans="1:7">
      <c r="A11" s="90" t="s">
        <v>338</v>
      </c>
      <c r="B11" s="91">
        <v>41966222.869999997</v>
      </c>
      <c r="C11" s="91">
        <v>4781824.95</v>
      </c>
      <c r="D11" s="48">
        <f t="shared" ref="D11:D17" si="1">B11+C11</f>
        <v>46748047.82</v>
      </c>
      <c r="E11" s="91">
        <v>28500447.899999999</v>
      </c>
      <c r="F11" s="91">
        <v>28500447.899999999</v>
      </c>
      <c r="G11" s="48">
        <f t="shared" ref="G11:G17" si="2">D11-E11</f>
        <v>18247599.920000002</v>
      </c>
    </row>
    <row r="12" spans="1:7">
      <c r="A12" s="90" t="s">
        <v>339</v>
      </c>
      <c r="B12" s="91">
        <v>80945454.969999999</v>
      </c>
      <c r="C12" s="91">
        <v>10861099</v>
      </c>
      <c r="D12" s="48">
        <f t="shared" si="1"/>
        <v>91806553.969999999</v>
      </c>
      <c r="E12" s="91">
        <v>47225751.119999997</v>
      </c>
      <c r="F12" s="91">
        <v>47226612.899999999</v>
      </c>
      <c r="G12" s="48">
        <f t="shared" si="2"/>
        <v>44580802.850000001</v>
      </c>
    </row>
    <row r="13" spans="1:7">
      <c r="A13" s="90" t="s">
        <v>340</v>
      </c>
      <c r="B13" s="91">
        <v>6335140.2300000004</v>
      </c>
      <c r="C13" s="91">
        <v>2132692.2000000002</v>
      </c>
      <c r="D13" s="48">
        <f t="shared" si="1"/>
        <v>8467832.4299999997</v>
      </c>
      <c r="E13" s="91">
        <v>4439531.7</v>
      </c>
      <c r="F13" s="91">
        <v>4439531.7</v>
      </c>
      <c r="G13" s="48">
        <f t="shared" si="2"/>
        <v>4028300.7299999995</v>
      </c>
    </row>
    <row r="14" spans="1:7">
      <c r="A14" s="90" t="s">
        <v>341</v>
      </c>
      <c r="B14" s="91">
        <v>863908.05</v>
      </c>
      <c r="C14" s="91">
        <v>744</v>
      </c>
      <c r="D14" s="48">
        <f t="shared" si="1"/>
        <v>864652.05</v>
      </c>
      <c r="E14" s="91">
        <v>442629.76</v>
      </c>
      <c r="F14" s="91">
        <v>442629.76</v>
      </c>
      <c r="G14" s="48">
        <f t="shared" si="2"/>
        <v>422022.29000000004</v>
      </c>
    </row>
    <row r="15" spans="1:7">
      <c r="A15" s="90" t="s">
        <v>342</v>
      </c>
      <c r="B15" s="91">
        <v>11334798.16</v>
      </c>
      <c r="C15" s="91">
        <v>294052</v>
      </c>
      <c r="D15" s="48">
        <f t="shared" si="1"/>
        <v>11628850.16</v>
      </c>
      <c r="E15" s="91">
        <v>7111705.6399999997</v>
      </c>
      <c r="F15" s="91">
        <v>7107062.3099999996</v>
      </c>
      <c r="G15" s="48">
        <f t="shared" si="2"/>
        <v>4517144.5200000005</v>
      </c>
    </row>
    <row r="16" spans="1:7">
      <c r="A16" s="6" t="s">
        <v>94</v>
      </c>
      <c r="B16" s="48">
        <v>0</v>
      </c>
      <c r="C16" s="48">
        <v>0</v>
      </c>
      <c r="D16" s="48">
        <f t="shared" si="1"/>
        <v>0</v>
      </c>
      <c r="E16" s="48">
        <v>0</v>
      </c>
      <c r="F16" s="48">
        <v>0</v>
      </c>
      <c r="G16" s="48">
        <f t="shared" si="2"/>
        <v>0</v>
      </c>
    </row>
    <row r="17" spans="1:7">
      <c r="A17" s="6" t="s">
        <v>95</v>
      </c>
      <c r="B17" s="48">
        <v>0</v>
      </c>
      <c r="C17" s="48">
        <v>0</v>
      </c>
      <c r="D17" s="48">
        <f t="shared" si="1"/>
        <v>0</v>
      </c>
      <c r="E17" s="48">
        <v>0</v>
      </c>
      <c r="F17" s="48">
        <v>0</v>
      </c>
      <c r="G17" s="48">
        <f t="shared" si="2"/>
        <v>0</v>
      </c>
    </row>
    <row r="18" spans="1:7">
      <c r="A18" s="5" t="s">
        <v>96</v>
      </c>
      <c r="B18" s="49"/>
      <c r="C18" s="49"/>
      <c r="D18" s="49"/>
      <c r="E18" s="49"/>
      <c r="F18" s="49"/>
      <c r="G18" s="49"/>
    </row>
    <row r="19" spans="1:7">
      <c r="A19" s="3" t="s">
        <v>97</v>
      </c>
      <c r="B19" s="50">
        <f>SUM(B20:B28)</f>
        <v>95612283</v>
      </c>
      <c r="C19" s="50">
        <f t="shared" ref="C19:G19" si="3">SUM(C20:C28)</f>
        <v>46467.159999999916</v>
      </c>
      <c r="D19" s="50">
        <f t="shared" si="3"/>
        <v>95658750.159999996</v>
      </c>
      <c r="E19" s="50">
        <f t="shared" si="3"/>
        <v>45627124.600000001</v>
      </c>
      <c r="F19" s="50">
        <f t="shared" si="3"/>
        <v>45655719.540000007</v>
      </c>
      <c r="G19" s="50">
        <f t="shared" si="3"/>
        <v>50031625.559999995</v>
      </c>
    </row>
    <row r="20" spans="1:7">
      <c r="A20" s="90" t="s">
        <v>337</v>
      </c>
      <c r="B20" s="91">
        <v>5193918.99</v>
      </c>
      <c r="C20" s="91">
        <v>711000</v>
      </c>
      <c r="D20" s="48">
        <f t="shared" ref="D20:D28" si="4">B20+C20</f>
        <v>5904918.9900000002</v>
      </c>
      <c r="E20" s="91">
        <v>2706594.04</v>
      </c>
      <c r="F20" s="91">
        <v>2706594.04</v>
      </c>
      <c r="G20" s="48">
        <f t="shared" ref="G20:G28" si="5">D20-E20</f>
        <v>3198324.95</v>
      </c>
    </row>
    <row r="21" spans="1:7">
      <c r="A21" s="90" t="s">
        <v>338</v>
      </c>
      <c r="B21" s="91">
        <v>9909451.4100000001</v>
      </c>
      <c r="C21" s="91">
        <v>396467.16</v>
      </c>
      <c r="D21" s="48">
        <f t="shared" si="4"/>
        <v>10305918.57</v>
      </c>
      <c r="E21" s="91">
        <v>5011610.4400000004</v>
      </c>
      <c r="F21" s="91">
        <v>5040205.38</v>
      </c>
      <c r="G21" s="48">
        <f t="shared" si="5"/>
        <v>5294308.13</v>
      </c>
    </row>
    <row r="22" spans="1:7">
      <c r="A22" s="90" t="s">
        <v>339</v>
      </c>
      <c r="B22" s="91">
        <v>70066688.969999999</v>
      </c>
      <c r="C22" s="91">
        <v>-1061000</v>
      </c>
      <c r="D22" s="48">
        <f t="shared" si="4"/>
        <v>69005688.969999999</v>
      </c>
      <c r="E22" s="91">
        <v>32898478.710000001</v>
      </c>
      <c r="F22" s="91">
        <v>32898478.710000001</v>
      </c>
      <c r="G22" s="48">
        <f t="shared" si="5"/>
        <v>36107210.259999998</v>
      </c>
    </row>
    <row r="23" spans="1:7">
      <c r="A23" s="90" t="s">
        <v>340</v>
      </c>
      <c r="B23" s="91">
        <v>2881860.23</v>
      </c>
      <c r="C23" s="91">
        <v>0</v>
      </c>
      <c r="D23" s="48">
        <f t="shared" si="4"/>
        <v>2881860.23</v>
      </c>
      <c r="E23" s="91">
        <v>1145030.0900000001</v>
      </c>
      <c r="F23" s="91">
        <v>1145030.0900000001</v>
      </c>
      <c r="G23" s="48">
        <f t="shared" si="5"/>
        <v>1736830.14</v>
      </c>
    </row>
    <row r="24" spans="1:7">
      <c r="A24" s="90" t="s">
        <v>341</v>
      </c>
      <c r="B24" s="91">
        <v>821006.05</v>
      </c>
      <c r="C24" s="91">
        <v>0</v>
      </c>
      <c r="D24" s="48">
        <f t="shared" si="4"/>
        <v>821006.05</v>
      </c>
      <c r="E24" s="91">
        <v>352162.52</v>
      </c>
      <c r="F24" s="91">
        <v>352162.52</v>
      </c>
      <c r="G24" s="48">
        <f t="shared" si="5"/>
        <v>468843.53</v>
      </c>
    </row>
    <row r="25" spans="1:7">
      <c r="A25" s="90" t="s">
        <v>342</v>
      </c>
      <c r="B25" s="91">
        <v>6739357.3499999996</v>
      </c>
      <c r="C25" s="91">
        <v>0</v>
      </c>
      <c r="D25" s="48">
        <f t="shared" si="4"/>
        <v>6739357.3499999996</v>
      </c>
      <c r="E25" s="91">
        <v>3513248.8</v>
      </c>
      <c r="F25" s="91">
        <v>3513248.8</v>
      </c>
      <c r="G25" s="48">
        <f t="shared" si="5"/>
        <v>3226108.55</v>
      </c>
    </row>
    <row r="26" spans="1:7">
      <c r="A26" s="6" t="s">
        <v>94</v>
      </c>
      <c r="B26" s="48">
        <v>0</v>
      </c>
      <c r="C26" s="48">
        <v>0</v>
      </c>
      <c r="D26" s="48">
        <f t="shared" si="4"/>
        <v>0</v>
      </c>
      <c r="E26" s="48">
        <v>0</v>
      </c>
      <c r="F26" s="48">
        <v>0</v>
      </c>
      <c r="G26" s="48">
        <f t="shared" si="5"/>
        <v>0</v>
      </c>
    </row>
    <row r="27" spans="1:7">
      <c r="A27" s="6" t="s">
        <v>95</v>
      </c>
      <c r="B27" s="48">
        <v>0</v>
      </c>
      <c r="C27" s="48">
        <v>0</v>
      </c>
      <c r="D27" s="48">
        <f t="shared" si="4"/>
        <v>0</v>
      </c>
      <c r="E27" s="48">
        <v>0</v>
      </c>
      <c r="F27" s="48">
        <v>0</v>
      </c>
      <c r="G27" s="48">
        <f t="shared" si="5"/>
        <v>0</v>
      </c>
    </row>
    <row r="28" spans="1:7">
      <c r="A28" s="5" t="s">
        <v>96</v>
      </c>
      <c r="B28" s="49"/>
      <c r="C28" s="49"/>
      <c r="D28" s="48">
        <f t="shared" si="4"/>
        <v>0</v>
      </c>
      <c r="E28" s="48"/>
      <c r="F28" s="48"/>
      <c r="G28" s="48">
        <f t="shared" si="5"/>
        <v>0</v>
      </c>
    </row>
    <row r="29" spans="1:7">
      <c r="A29" s="3" t="s">
        <v>87</v>
      </c>
      <c r="B29" s="50">
        <f>B9+B19</f>
        <v>245778523.27000001</v>
      </c>
      <c r="C29" s="50">
        <f t="shared" ref="C29:F29" si="6">C9+C19</f>
        <v>20561474.509999998</v>
      </c>
      <c r="D29" s="50">
        <f>B29+C29</f>
        <v>266339997.78</v>
      </c>
      <c r="E29" s="50">
        <f t="shared" si="6"/>
        <v>137389413.57000002</v>
      </c>
      <c r="F29" s="50">
        <f t="shared" si="6"/>
        <v>137414226.96000004</v>
      </c>
      <c r="G29" s="50">
        <f>D29-E29</f>
        <v>128950584.20999998</v>
      </c>
    </row>
    <row r="30" spans="1:7">
      <c r="A30" s="4"/>
      <c r="B30" s="41"/>
      <c r="C30" s="41"/>
      <c r="D30" s="41"/>
      <c r="E30" s="41"/>
      <c r="F30" s="41"/>
      <c r="G30" s="41"/>
    </row>
    <row r="31" spans="1:7">
      <c r="A31" s="92" t="s">
        <v>336</v>
      </c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zoomScaleNormal="100" workbookViewId="0">
      <selection activeCell="A2" sqref="A2:G2"/>
    </sheetView>
  </sheetViews>
  <sheetFormatPr baseColWidth="10" defaultRowHeight="15"/>
  <cols>
    <col min="1" max="1" width="70.42578125" customWidth="1"/>
    <col min="2" max="7" width="22" customWidth="1"/>
  </cols>
  <sheetData>
    <row r="1" spans="1:8" ht="51.75" customHeight="1">
      <c r="A1" s="85" t="s">
        <v>332</v>
      </c>
      <c r="B1" s="86"/>
      <c r="C1" s="86"/>
      <c r="D1" s="86"/>
      <c r="E1" s="86"/>
      <c r="F1" s="86"/>
      <c r="G1" s="86"/>
    </row>
    <row r="2" spans="1:8">
      <c r="A2" s="76" t="s">
        <v>334</v>
      </c>
      <c r="B2" s="77"/>
      <c r="C2" s="77"/>
      <c r="D2" s="77"/>
      <c r="E2" s="77"/>
      <c r="F2" s="77"/>
      <c r="G2" s="78"/>
    </row>
    <row r="3" spans="1:8">
      <c r="A3" s="79" t="s">
        <v>98</v>
      </c>
      <c r="B3" s="80"/>
      <c r="C3" s="80"/>
      <c r="D3" s="80"/>
      <c r="E3" s="80"/>
      <c r="F3" s="80"/>
      <c r="G3" s="81"/>
    </row>
    <row r="4" spans="1:8">
      <c r="A4" s="79" t="s">
        <v>99</v>
      </c>
      <c r="B4" s="80"/>
      <c r="C4" s="80"/>
      <c r="D4" s="80"/>
      <c r="E4" s="80"/>
      <c r="F4" s="80"/>
      <c r="G4" s="81"/>
    </row>
    <row r="5" spans="1:8">
      <c r="A5" s="82" t="s">
        <v>335</v>
      </c>
      <c r="B5" s="83"/>
      <c r="C5" s="83"/>
      <c r="D5" s="83"/>
      <c r="E5" s="83"/>
      <c r="F5" s="83"/>
      <c r="G5" s="84"/>
    </row>
    <row r="6" spans="1:8">
      <c r="A6" s="69" t="s">
        <v>3</v>
      </c>
      <c r="B6" s="70"/>
      <c r="C6" s="70"/>
      <c r="D6" s="70"/>
      <c r="E6" s="70"/>
      <c r="F6" s="70"/>
      <c r="G6" s="71"/>
    </row>
    <row r="7" spans="1:8">
      <c r="A7" s="80" t="s">
        <v>4</v>
      </c>
      <c r="B7" s="69" t="s">
        <v>5</v>
      </c>
      <c r="C7" s="70"/>
      <c r="D7" s="70"/>
      <c r="E7" s="70"/>
      <c r="F7" s="71"/>
      <c r="G7" s="65" t="s">
        <v>100</v>
      </c>
    </row>
    <row r="8" spans="1:8" ht="30">
      <c r="A8" s="80"/>
      <c r="B8" s="10" t="s">
        <v>7</v>
      </c>
      <c r="C8" s="9" t="s">
        <v>101</v>
      </c>
      <c r="D8" s="10" t="s">
        <v>9</v>
      </c>
      <c r="E8" s="10" t="s">
        <v>10</v>
      </c>
      <c r="F8" s="11" t="s">
        <v>92</v>
      </c>
      <c r="G8" s="64"/>
    </row>
    <row r="9" spans="1:8">
      <c r="A9" s="13" t="s">
        <v>102</v>
      </c>
      <c r="B9" s="51">
        <f>B10+B19+B27+B37</f>
        <v>150166240.27000001</v>
      </c>
      <c r="C9" s="51">
        <f t="shared" ref="C9:G9" si="0">C10+C19+C27+C37</f>
        <v>20515007.350000001</v>
      </c>
      <c r="D9" s="51">
        <f t="shared" si="0"/>
        <v>170681247.62</v>
      </c>
      <c r="E9" s="51">
        <f t="shared" si="0"/>
        <v>91762288.969999999</v>
      </c>
      <c r="F9" s="51">
        <f t="shared" si="0"/>
        <v>91758507.420000002</v>
      </c>
      <c r="G9" s="51">
        <f t="shared" si="0"/>
        <v>78918958.650000006</v>
      </c>
    </row>
    <row r="10" spans="1:8">
      <c r="A10" s="14" t="s">
        <v>103</v>
      </c>
      <c r="B10" s="52">
        <f>SUM(B11:B18)</f>
        <v>863908.05</v>
      </c>
      <c r="C10" s="52">
        <f t="shared" ref="C10:G10" si="1">SUM(C11:C18)</f>
        <v>744</v>
      </c>
      <c r="D10" s="52">
        <f t="shared" si="1"/>
        <v>864652.05</v>
      </c>
      <c r="E10" s="52">
        <f t="shared" si="1"/>
        <v>442629.76</v>
      </c>
      <c r="F10" s="52">
        <f t="shared" si="1"/>
        <v>442629.76</v>
      </c>
      <c r="G10" s="52">
        <f t="shared" si="1"/>
        <v>422022.29000000004</v>
      </c>
    </row>
    <row r="11" spans="1:8">
      <c r="A11" s="18" t="s">
        <v>104</v>
      </c>
      <c r="B11" s="52">
        <v>0</v>
      </c>
      <c r="C11" s="52">
        <v>0</v>
      </c>
      <c r="D11" s="52">
        <f>B11+C11</f>
        <v>0</v>
      </c>
      <c r="E11" s="52">
        <v>0</v>
      </c>
      <c r="F11" s="52">
        <v>0</v>
      </c>
      <c r="G11" s="52">
        <f>D11-E11</f>
        <v>0</v>
      </c>
      <c r="H11" s="33" t="s">
        <v>276</v>
      </c>
    </row>
    <row r="12" spans="1:8">
      <c r="A12" s="18" t="s">
        <v>105</v>
      </c>
      <c r="B12" s="52">
        <v>0</v>
      </c>
      <c r="C12" s="52">
        <v>0</v>
      </c>
      <c r="D12" s="52">
        <f t="shared" ref="D12:D18" si="2">B12+C12</f>
        <v>0</v>
      </c>
      <c r="E12" s="52">
        <v>0</v>
      </c>
      <c r="F12" s="52">
        <v>0</v>
      </c>
      <c r="G12" s="52">
        <f t="shared" ref="G12:G18" si="3">D12-E12</f>
        <v>0</v>
      </c>
      <c r="H12" s="33" t="s">
        <v>277</v>
      </c>
    </row>
    <row r="13" spans="1:8">
      <c r="A13" s="18" t="s">
        <v>106</v>
      </c>
      <c r="B13" s="93">
        <v>863908.05</v>
      </c>
      <c r="C13" s="93">
        <v>744</v>
      </c>
      <c r="D13" s="52">
        <f t="shared" si="2"/>
        <v>864652.05</v>
      </c>
      <c r="E13" s="93">
        <v>442629.76</v>
      </c>
      <c r="F13" s="93">
        <v>442629.76</v>
      </c>
      <c r="G13" s="52">
        <f t="shared" si="3"/>
        <v>422022.29000000004</v>
      </c>
      <c r="H13" s="33" t="s">
        <v>278</v>
      </c>
    </row>
    <row r="14" spans="1:8">
      <c r="A14" s="18" t="s">
        <v>107</v>
      </c>
      <c r="B14" s="52">
        <v>0</v>
      </c>
      <c r="C14" s="52">
        <v>0</v>
      </c>
      <c r="D14" s="52">
        <f t="shared" si="2"/>
        <v>0</v>
      </c>
      <c r="E14" s="52">
        <v>0</v>
      </c>
      <c r="F14" s="52">
        <v>0</v>
      </c>
      <c r="G14" s="52">
        <f t="shared" si="3"/>
        <v>0</v>
      </c>
      <c r="H14" s="33" t="s">
        <v>279</v>
      </c>
    </row>
    <row r="15" spans="1:8">
      <c r="A15" s="18" t="s">
        <v>108</v>
      </c>
      <c r="B15" s="52">
        <v>0</v>
      </c>
      <c r="C15" s="52">
        <v>0</v>
      </c>
      <c r="D15" s="52">
        <f t="shared" si="2"/>
        <v>0</v>
      </c>
      <c r="E15" s="52">
        <v>0</v>
      </c>
      <c r="F15" s="52">
        <v>0</v>
      </c>
      <c r="G15" s="52">
        <f t="shared" si="3"/>
        <v>0</v>
      </c>
      <c r="H15" s="33" t="s">
        <v>280</v>
      </c>
    </row>
    <row r="16" spans="1:8">
      <c r="A16" s="18" t="s">
        <v>109</v>
      </c>
      <c r="B16" s="52">
        <v>0</v>
      </c>
      <c r="C16" s="52">
        <v>0</v>
      </c>
      <c r="D16" s="52">
        <f t="shared" si="2"/>
        <v>0</v>
      </c>
      <c r="E16" s="52">
        <v>0</v>
      </c>
      <c r="F16" s="52">
        <v>0</v>
      </c>
      <c r="G16" s="52">
        <f t="shared" si="3"/>
        <v>0</v>
      </c>
      <c r="H16" s="33" t="s">
        <v>281</v>
      </c>
    </row>
    <row r="17" spans="1:8">
      <c r="A17" s="18" t="s">
        <v>110</v>
      </c>
      <c r="B17" s="52">
        <v>0</v>
      </c>
      <c r="C17" s="52">
        <v>0</v>
      </c>
      <c r="D17" s="52">
        <f t="shared" si="2"/>
        <v>0</v>
      </c>
      <c r="E17" s="52">
        <v>0</v>
      </c>
      <c r="F17" s="52">
        <v>0</v>
      </c>
      <c r="G17" s="52">
        <f t="shared" si="3"/>
        <v>0</v>
      </c>
      <c r="H17" s="33" t="s">
        <v>282</v>
      </c>
    </row>
    <row r="18" spans="1:8">
      <c r="A18" s="18" t="s">
        <v>111</v>
      </c>
      <c r="B18" s="52">
        <v>0</v>
      </c>
      <c r="C18" s="52">
        <v>0</v>
      </c>
      <c r="D18" s="52">
        <f t="shared" si="2"/>
        <v>0</v>
      </c>
      <c r="E18" s="52">
        <v>0</v>
      </c>
      <c r="F18" s="52">
        <v>0</v>
      </c>
      <c r="G18" s="52">
        <f t="shared" si="3"/>
        <v>0</v>
      </c>
      <c r="H18" s="33" t="s">
        <v>283</v>
      </c>
    </row>
    <row r="19" spans="1:8">
      <c r="A19" s="14" t="s">
        <v>112</v>
      </c>
      <c r="B19" s="52">
        <f>SUM(B20:B26)</f>
        <v>149302332.22</v>
      </c>
      <c r="C19" s="52">
        <f t="shared" ref="C19:G19" si="4">SUM(C20:C26)</f>
        <v>20514263.350000001</v>
      </c>
      <c r="D19" s="52">
        <f t="shared" si="4"/>
        <v>169816595.56999999</v>
      </c>
      <c r="E19" s="52">
        <f t="shared" si="4"/>
        <v>91319659.209999993</v>
      </c>
      <c r="F19" s="52">
        <f t="shared" si="4"/>
        <v>91315877.659999996</v>
      </c>
      <c r="G19" s="52">
        <f t="shared" si="4"/>
        <v>78496936.359999999</v>
      </c>
    </row>
    <row r="20" spans="1:8">
      <c r="A20" s="18" t="s">
        <v>113</v>
      </c>
      <c r="B20" s="52">
        <v>0</v>
      </c>
      <c r="C20" s="52">
        <v>0</v>
      </c>
      <c r="D20" s="52">
        <f t="shared" ref="D20:D26" si="5">B20+C20</f>
        <v>0</v>
      </c>
      <c r="E20" s="52">
        <v>0</v>
      </c>
      <c r="F20" s="52">
        <v>0</v>
      </c>
      <c r="G20" s="52">
        <f t="shared" ref="G20:G26" si="6">D20-E20</f>
        <v>0</v>
      </c>
      <c r="H20" s="34" t="s">
        <v>284</v>
      </c>
    </row>
    <row r="21" spans="1:8">
      <c r="A21" s="18" t="s">
        <v>114</v>
      </c>
      <c r="B21" s="52">
        <v>0</v>
      </c>
      <c r="C21" s="52">
        <v>0</v>
      </c>
      <c r="D21" s="52">
        <f t="shared" si="5"/>
        <v>0</v>
      </c>
      <c r="E21" s="52">
        <v>0</v>
      </c>
      <c r="F21" s="52">
        <v>0</v>
      </c>
      <c r="G21" s="52">
        <f t="shared" si="6"/>
        <v>0</v>
      </c>
      <c r="H21" s="34" t="s">
        <v>285</v>
      </c>
    </row>
    <row r="22" spans="1:8">
      <c r="A22" s="18" t="s">
        <v>115</v>
      </c>
      <c r="B22" s="52">
        <v>0</v>
      </c>
      <c r="C22" s="52">
        <v>0</v>
      </c>
      <c r="D22" s="52">
        <f t="shared" si="5"/>
        <v>0</v>
      </c>
      <c r="E22" s="52">
        <v>0</v>
      </c>
      <c r="F22" s="52">
        <v>0</v>
      </c>
      <c r="G22" s="52">
        <f t="shared" si="6"/>
        <v>0</v>
      </c>
      <c r="H22" s="34" t="s">
        <v>286</v>
      </c>
    </row>
    <row r="23" spans="1:8">
      <c r="A23" s="18" t="s">
        <v>116</v>
      </c>
      <c r="B23" s="52">
        <v>0</v>
      </c>
      <c r="C23" s="52">
        <v>0</v>
      </c>
      <c r="D23" s="52">
        <f t="shared" si="5"/>
        <v>0</v>
      </c>
      <c r="E23" s="52">
        <v>0</v>
      </c>
      <c r="F23" s="52">
        <v>0</v>
      </c>
      <c r="G23" s="52">
        <f t="shared" si="6"/>
        <v>0</v>
      </c>
      <c r="H23" s="34" t="s">
        <v>287</v>
      </c>
    </row>
    <row r="24" spans="1:8">
      <c r="A24" s="18" t="s">
        <v>117</v>
      </c>
      <c r="B24" s="93">
        <v>149302332.22</v>
      </c>
      <c r="C24" s="93">
        <v>20514263.350000001</v>
      </c>
      <c r="D24" s="52">
        <f t="shared" si="5"/>
        <v>169816595.56999999</v>
      </c>
      <c r="E24" s="93">
        <v>91319659.209999993</v>
      </c>
      <c r="F24" s="93">
        <v>91315877.659999996</v>
      </c>
      <c r="G24" s="52">
        <f t="shared" si="6"/>
        <v>78496936.359999999</v>
      </c>
      <c r="H24" s="34" t="s">
        <v>288</v>
      </c>
    </row>
    <row r="25" spans="1:8">
      <c r="A25" s="18" t="s">
        <v>118</v>
      </c>
      <c r="B25" s="52">
        <v>0</v>
      </c>
      <c r="C25" s="52">
        <v>0</v>
      </c>
      <c r="D25" s="52">
        <f t="shared" si="5"/>
        <v>0</v>
      </c>
      <c r="E25" s="52">
        <v>0</v>
      </c>
      <c r="F25" s="52">
        <v>0</v>
      </c>
      <c r="G25" s="52">
        <f t="shared" si="6"/>
        <v>0</v>
      </c>
      <c r="H25" s="34" t="s">
        <v>289</v>
      </c>
    </row>
    <row r="26" spans="1:8">
      <c r="A26" s="18" t="s">
        <v>119</v>
      </c>
      <c r="B26" s="52">
        <v>0</v>
      </c>
      <c r="C26" s="52">
        <v>0</v>
      </c>
      <c r="D26" s="52">
        <f t="shared" si="5"/>
        <v>0</v>
      </c>
      <c r="E26" s="52">
        <v>0</v>
      </c>
      <c r="F26" s="52">
        <v>0</v>
      </c>
      <c r="G26" s="52">
        <f t="shared" si="6"/>
        <v>0</v>
      </c>
      <c r="H26" s="34" t="s">
        <v>290</v>
      </c>
    </row>
    <row r="27" spans="1:8">
      <c r="A27" s="14" t="s">
        <v>120</v>
      </c>
      <c r="B27" s="52">
        <f>SUM(B28:B36)</f>
        <v>0</v>
      </c>
      <c r="C27" s="52">
        <f t="shared" ref="C27:G27" si="7">SUM(C28:C36)</f>
        <v>0</v>
      </c>
      <c r="D27" s="52">
        <f t="shared" si="7"/>
        <v>0</v>
      </c>
      <c r="E27" s="52">
        <f t="shared" si="7"/>
        <v>0</v>
      </c>
      <c r="F27" s="52">
        <f t="shared" si="7"/>
        <v>0</v>
      </c>
      <c r="G27" s="52">
        <f t="shared" si="7"/>
        <v>0</v>
      </c>
    </row>
    <row r="28" spans="1:8">
      <c r="A28" s="20" t="s">
        <v>121</v>
      </c>
      <c r="B28" s="52">
        <v>0</v>
      </c>
      <c r="C28" s="52">
        <v>0</v>
      </c>
      <c r="D28" s="52">
        <f t="shared" ref="D28:D36" si="8">B28+C28</f>
        <v>0</v>
      </c>
      <c r="E28" s="52">
        <v>0</v>
      </c>
      <c r="F28" s="52">
        <v>0</v>
      </c>
      <c r="G28" s="52">
        <f t="shared" ref="G28:G36" si="9">D28-E28</f>
        <v>0</v>
      </c>
      <c r="H28" s="35" t="s">
        <v>291</v>
      </c>
    </row>
    <row r="29" spans="1:8">
      <c r="A29" s="18" t="s">
        <v>122</v>
      </c>
      <c r="B29" s="52">
        <v>0</v>
      </c>
      <c r="C29" s="52">
        <v>0</v>
      </c>
      <c r="D29" s="52">
        <f t="shared" si="8"/>
        <v>0</v>
      </c>
      <c r="E29" s="52">
        <v>0</v>
      </c>
      <c r="F29" s="52">
        <v>0</v>
      </c>
      <c r="G29" s="52">
        <f t="shared" si="9"/>
        <v>0</v>
      </c>
      <c r="H29" s="35" t="s">
        <v>292</v>
      </c>
    </row>
    <row r="30" spans="1:8">
      <c r="A30" s="18" t="s">
        <v>123</v>
      </c>
      <c r="B30" s="52">
        <v>0</v>
      </c>
      <c r="C30" s="52">
        <v>0</v>
      </c>
      <c r="D30" s="52">
        <f t="shared" si="8"/>
        <v>0</v>
      </c>
      <c r="E30" s="52">
        <v>0</v>
      </c>
      <c r="F30" s="52">
        <v>0</v>
      </c>
      <c r="G30" s="52">
        <f t="shared" si="9"/>
        <v>0</v>
      </c>
      <c r="H30" s="35" t="s">
        <v>293</v>
      </c>
    </row>
    <row r="31" spans="1:8">
      <c r="A31" s="18" t="s">
        <v>124</v>
      </c>
      <c r="B31" s="52">
        <v>0</v>
      </c>
      <c r="C31" s="52">
        <v>0</v>
      </c>
      <c r="D31" s="52">
        <f t="shared" si="8"/>
        <v>0</v>
      </c>
      <c r="E31" s="52">
        <v>0</v>
      </c>
      <c r="F31" s="52">
        <v>0</v>
      </c>
      <c r="G31" s="52">
        <f t="shared" si="9"/>
        <v>0</v>
      </c>
      <c r="H31" s="35" t="s">
        <v>294</v>
      </c>
    </row>
    <row r="32" spans="1:8">
      <c r="A32" s="18" t="s">
        <v>125</v>
      </c>
      <c r="B32" s="52">
        <v>0</v>
      </c>
      <c r="C32" s="52">
        <v>0</v>
      </c>
      <c r="D32" s="52">
        <f t="shared" si="8"/>
        <v>0</v>
      </c>
      <c r="E32" s="52">
        <v>0</v>
      </c>
      <c r="F32" s="52">
        <v>0</v>
      </c>
      <c r="G32" s="52">
        <f t="shared" si="9"/>
        <v>0</v>
      </c>
      <c r="H32" s="35" t="s">
        <v>295</v>
      </c>
    </row>
    <row r="33" spans="1:8">
      <c r="A33" s="18" t="s">
        <v>126</v>
      </c>
      <c r="B33" s="52">
        <v>0</v>
      </c>
      <c r="C33" s="52">
        <v>0</v>
      </c>
      <c r="D33" s="52">
        <f t="shared" si="8"/>
        <v>0</v>
      </c>
      <c r="E33" s="52">
        <v>0</v>
      </c>
      <c r="F33" s="52">
        <v>0</v>
      </c>
      <c r="G33" s="52">
        <f t="shared" si="9"/>
        <v>0</v>
      </c>
      <c r="H33" s="35" t="s">
        <v>296</v>
      </c>
    </row>
    <row r="34" spans="1:8">
      <c r="A34" s="18" t="s">
        <v>127</v>
      </c>
      <c r="B34" s="52">
        <v>0</v>
      </c>
      <c r="C34" s="52">
        <v>0</v>
      </c>
      <c r="D34" s="52">
        <f t="shared" si="8"/>
        <v>0</v>
      </c>
      <c r="E34" s="52">
        <v>0</v>
      </c>
      <c r="F34" s="52">
        <v>0</v>
      </c>
      <c r="G34" s="52">
        <f t="shared" si="9"/>
        <v>0</v>
      </c>
      <c r="H34" s="35" t="s">
        <v>297</v>
      </c>
    </row>
    <row r="35" spans="1:8">
      <c r="A35" s="18" t="s">
        <v>128</v>
      </c>
      <c r="B35" s="52">
        <v>0</v>
      </c>
      <c r="C35" s="52">
        <v>0</v>
      </c>
      <c r="D35" s="52">
        <f t="shared" si="8"/>
        <v>0</v>
      </c>
      <c r="E35" s="52">
        <v>0</v>
      </c>
      <c r="F35" s="52">
        <v>0</v>
      </c>
      <c r="G35" s="52">
        <f t="shared" si="9"/>
        <v>0</v>
      </c>
      <c r="H35" s="35" t="s">
        <v>298</v>
      </c>
    </row>
    <row r="36" spans="1:8">
      <c r="A36" s="18" t="s">
        <v>129</v>
      </c>
      <c r="B36" s="52">
        <v>0</v>
      </c>
      <c r="C36" s="52">
        <v>0</v>
      </c>
      <c r="D36" s="52">
        <f t="shared" si="8"/>
        <v>0</v>
      </c>
      <c r="E36" s="52">
        <v>0</v>
      </c>
      <c r="F36" s="52">
        <v>0</v>
      </c>
      <c r="G36" s="52">
        <f t="shared" si="9"/>
        <v>0</v>
      </c>
      <c r="H36" s="35" t="s">
        <v>299</v>
      </c>
    </row>
    <row r="37" spans="1:8" ht="30">
      <c r="A37" s="19" t="s">
        <v>130</v>
      </c>
      <c r="B37" s="52">
        <f>SUM(B38:B41)</f>
        <v>0</v>
      </c>
      <c r="C37" s="52">
        <f t="shared" ref="C37:G37" si="10">SUM(C38:C41)</f>
        <v>0</v>
      </c>
      <c r="D37" s="52">
        <f t="shared" si="10"/>
        <v>0</v>
      </c>
      <c r="E37" s="52">
        <f t="shared" si="10"/>
        <v>0</v>
      </c>
      <c r="F37" s="52">
        <f t="shared" si="10"/>
        <v>0</v>
      </c>
      <c r="G37" s="52">
        <f t="shared" si="10"/>
        <v>0</v>
      </c>
    </row>
    <row r="38" spans="1:8" ht="30">
      <c r="A38" s="20" t="s">
        <v>131</v>
      </c>
      <c r="B38" s="52">
        <v>0</v>
      </c>
      <c r="C38" s="52">
        <v>0</v>
      </c>
      <c r="D38" s="52">
        <f t="shared" ref="D38:D41" si="11">B38+C38</f>
        <v>0</v>
      </c>
      <c r="E38" s="52">
        <v>0</v>
      </c>
      <c r="F38" s="52">
        <v>0</v>
      </c>
      <c r="G38" s="52">
        <f t="shared" ref="G38:G41" si="12">D38-E38</f>
        <v>0</v>
      </c>
      <c r="H38" s="36" t="s">
        <v>300</v>
      </c>
    </row>
    <row r="39" spans="1:8" ht="30">
      <c r="A39" s="20" t="s">
        <v>132</v>
      </c>
      <c r="B39" s="52">
        <v>0</v>
      </c>
      <c r="C39" s="52">
        <v>0</v>
      </c>
      <c r="D39" s="52">
        <f t="shared" si="11"/>
        <v>0</v>
      </c>
      <c r="E39" s="52">
        <v>0</v>
      </c>
      <c r="F39" s="52">
        <v>0</v>
      </c>
      <c r="G39" s="52">
        <f t="shared" si="12"/>
        <v>0</v>
      </c>
      <c r="H39" s="36" t="s">
        <v>301</v>
      </c>
    </row>
    <row r="40" spans="1:8">
      <c r="A40" s="20" t="s">
        <v>133</v>
      </c>
      <c r="B40" s="52">
        <v>0</v>
      </c>
      <c r="C40" s="52">
        <v>0</v>
      </c>
      <c r="D40" s="52">
        <f t="shared" si="11"/>
        <v>0</v>
      </c>
      <c r="E40" s="52">
        <v>0</v>
      </c>
      <c r="F40" s="52">
        <v>0</v>
      </c>
      <c r="G40" s="52">
        <f t="shared" si="12"/>
        <v>0</v>
      </c>
      <c r="H40" s="36" t="s">
        <v>302</v>
      </c>
    </row>
    <row r="41" spans="1:8">
      <c r="A41" s="20" t="s">
        <v>134</v>
      </c>
      <c r="B41" s="52">
        <v>0</v>
      </c>
      <c r="C41" s="52">
        <v>0</v>
      </c>
      <c r="D41" s="52">
        <f t="shared" si="11"/>
        <v>0</v>
      </c>
      <c r="E41" s="52">
        <v>0</v>
      </c>
      <c r="F41" s="52">
        <v>0</v>
      </c>
      <c r="G41" s="52">
        <f t="shared" si="12"/>
        <v>0</v>
      </c>
      <c r="H41" s="36" t="s">
        <v>303</v>
      </c>
    </row>
    <row r="42" spans="1:8">
      <c r="A42" s="20"/>
      <c r="B42" s="52"/>
      <c r="C42" s="52"/>
      <c r="D42" s="52"/>
      <c r="E42" s="52"/>
      <c r="F42" s="52"/>
      <c r="G42" s="52"/>
    </row>
    <row r="43" spans="1:8">
      <c r="A43" s="16" t="s">
        <v>135</v>
      </c>
      <c r="B43" s="53">
        <f>B44+B53+B61+B71</f>
        <v>95612283</v>
      </c>
      <c r="C43" s="53">
        <f t="shared" ref="C43:G43" si="13">C44+C53+C61+C71</f>
        <v>46467.16</v>
      </c>
      <c r="D43" s="53">
        <f t="shared" si="13"/>
        <v>95658750.159999996</v>
      </c>
      <c r="E43" s="53">
        <f t="shared" si="13"/>
        <v>45627124.600000001</v>
      </c>
      <c r="F43" s="53">
        <f t="shared" si="13"/>
        <v>45655719.540000007</v>
      </c>
      <c r="G43" s="53">
        <f t="shared" si="13"/>
        <v>50031625.560000002</v>
      </c>
    </row>
    <row r="44" spans="1:8">
      <c r="A44" s="14" t="s">
        <v>136</v>
      </c>
      <c r="B44" s="52">
        <f>SUM(B45:B52)</f>
        <v>821006.05</v>
      </c>
      <c r="C44" s="52">
        <f t="shared" ref="C44:G44" si="14">SUM(C45:C52)</f>
        <v>0</v>
      </c>
      <c r="D44" s="52">
        <f t="shared" si="14"/>
        <v>821006.05</v>
      </c>
      <c r="E44" s="52">
        <f t="shared" si="14"/>
        <v>352162.52</v>
      </c>
      <c r="F44" s="52">
        <f t="shared" si="14"/>
        <v>352162.52</v>
      </c>
      <c r="G44" s="52">
        <f t="shared" si="14"/>
        <v>468843.53</v>
      </c>
    </row>
    <row r="45" spans="1:8">
      <c r="A45" s="20" t="s">
        <v>104</v>
      </c>
      <c r="B45" s="52">
        <v>0</v>
      </c>
      <c r="C45" s="52">
        <v>0</v>
      </c>
      <c r="D45" s="52">
        <f t="shared" ref="D45:D52" si="15">B45+C45</f>
        <v>0</v>
      </c>
      <c r="E45" s="52">
        <v>0</v>
      </c>
      <c r="F45" s="52">
        <v>0</v>
      </c>
      <c r="G45" s="52">
        <f t="shared" ref="G45:G52" si="16">D45-E45</f>
        <v>0</v>
      </c>
      <c r="H45" s="37" t="s">
        <v>304</v>
      </c>
    </row>
    <row r="46" spans="1:8">
      <c r="A46" s="20" t="s">
        <v>105</v>
      </c>
      <c r="B46" s="52">
        <v>0</v>
      </c>
      <c r="C46" s="52">
        <v>0</v>
      </c>
      <c r="D46" s="52">
        <f t="shared" si="15"/>
        <v>0</v>
      </c>
      <c r="E46" s="52">
        <v>0</v>
      </c>
      <c r="F46" s="52">
        <v>0</v>
      </c>
      <c r="G46" s="52">
        <f t="shared" si="16"/>
        <v>0</v>
      </c>
      <c r="H46" s="37" t="s">
        <v>305</v>
      </c>
    </row>
    <row r="47" spans="1:8">
      <c r="A47" s="20" t="s">
        <v>106</v>
      </c>
      <c r="B47" s="93">
        <v>821006.05</v>
      </c>
      <c r="C47" s="93">
        <v>0</v>
      </c>
      <c r="D47" s="52">
        <f t="shared" si="15"/>
        <v>821006.05</v>
      </c>
      <c r="E47" s="93">
        <v>352162.52</v>
      </c>
      <c r="F47" s="93">
        <v>352162.52</v>
      </c>
      <c r="G47" s="52">
        <f t="shared" si="16"/>
        <v>468843.53</v>
      </c>
      <c r="H47" s="37" t="s">
        <v>306</v>
      </c>
    </row>
    <row r="48" spans="1:8">
      <c r="A48" s="20" t="s">
        <v>107</v>
      </c>
      <c r="B48" s="52">
        <v>0</v>
      </c>
      <c r="C48" s="52">
        <v>0</v>
      </c>
      <c r="D48" s="52">
        <f t="shared" si="15"/>
        <v>0</v>
      </c>
      <c r="E48" s="52">
        <v>0</v>
      </c>
      <c r="F48" s="52">
        <v>0</v>
      </c>
      <c r="G48" s="52">
        <f t="shared" si="16"/>
        <v>0</v>
      </c>
      <c r="H48" s="37" t="s">
        <v>307</v>
      </c>
    </row>
    <row r="49" spans="1:8">
      <c r="A49" s="20" t="s">
        <v>108</v>
      </c>
      <c r="B49" s="52">
        <v>0</v>
      </c>
      <c r="C49" s="52">
        <v>0</v>
      </c>
      <c r="D49" s="52">
        <f t="shared" si="15"/>
        <v>0</v>
      </c>
      <c r="E49" s="52">
        <v>0</v>
      </c>
      <c r="F49" s="52">
        <v>0</v>
      </c>
      <c r="G49" s="52">
        <f t="shared" si="16"/>
        <v>0</v>
      </c>
      <c r="H49" s="37" t="s">
        <v>308</v>
      </c>
    </row>
    <row r="50" spans="1:8">
      <c r="A50" s="20" t="s">
        <v>109</v>
      </c>
      <c r="B50" s="52">
        <v>0</v>
      </c>
      <c r="C50" s="52">
        <v>0</v>
      </c>
      <c r="D50" s="52">
        <f t="shared" si="15"/>
        <v>0</v>
      </c>
      <c r="E50" s="52">
        <v>0</v>
      </c>
      <c r="F50" s="52">
        <v>0</v>
      </c>
      <c r="G50" s="52">
        <f t="shared" si="16"/>
        <v>0</v>
      </c>
      <c r="H50" s="37" t="s">
        <v>309</v>
      </c>
    </row>
    <row r="51" spans="1:8">
      <c r="A51" s="20" t="s">
        <v>110</v>
      </c>
      <c r="B51" s="52">
        <v>0</v>
      </c>
      <c r="C51" s="52">
        <v>0</v>
      </c>
      <c r="D51" s="52">
        <f t="shared" si="15"/>
        <v>0</v>
      </c>
      <c r="E51" s="52">
        <v>0</v>
      </c>
      <c r="F51" s="52">
        <v>0</v>
      </c>
      <c r="G51" s="52">
        <f t="shared" si="16"/>
        <v>0</v>
      </c>
      <c r="H51" s="37" t="s">
        <v>310</v>
      </c>
    </row>
    <row r="52" spans="1:8">
      <c r="A52" s="20" t="s">
        <v>111</v>
      </c>
      <c r="B52" s="52">
        <v>0</v>
      </c>
      <c r="C52" s="52">
        <v>0</v>
      </c>
      <c r="D52" s="52">
        <f t="shared" si="15"/>
        <v>0</v>
      </c>
      <c r="E52" s="52">
        <v>0</v>
      </c>
      <c r="F52" s="52">
        <v>0</v>
      </c>
      <c r="G52" s="52">
        <f t="shared" si="16"/>
        <v>0</v>
      </c>
      <c r="H52" s="37" t="s">
        <v>311</v>
      </c>
    </row>
    <row r="53" spans="1:8">
      <c r="A53" s="14" t="s">
        <v>112</v>
      </c>
      <c r="B53" s="52">
        <f>SUM(B54:B60)</f>
        <v>94791276.950000003</v>
      </c>
      <c r="C53" s="52">
        <f t="shared" ref="C53:G53" si="17">SUM(C54:C60)</f>
        <v>46467.16</v>
      </c>
      <c r="D53" s="52">
        <f t="shared" si="17"/>
        <v>94837744.109999999</v>
      </c>
      <c r="E53" s="52">
        <f t="shared" si="17"/>
        <v>45274962.079999998</v>
      </c>
      <c r="F53" s="52">
        <f t="shared" si="17"/>
        <v>45303557.020000003</v>
      </c>
      <c r="G53" s="52">
        <f t="shared" si="17"/>
        <v>49562782.030000001</v>
      </c>
    </row>
    <row r="54" spans="1:8">
      <c r="A54" s="20" t="s">
        <v>113</v>
      </c>
      <c r="B54" s="52">
        <v>0</v>
      </c>
      <c r="C54" s="52">
        <v>0</v>
      </c>
      <c r="D54" s="52">
        <f t="shared" ref="D54:D60" si="18">B54+C54</f>
        <v>0</v>
      </c>
      <c r="E54" s="52">
        <v>0</v>
      </c>
      <c r="F54" s="52">
        <v>0</v>
      </c>
      <c r="G54" s="52">
        <f t="shared" ref="G54:G60" si="19">D54-E54</f>
        <v>0</v>
      </c>
      <c r="H54" s="38" t="s">
        <v>312</v>
      </c>
    </row>
    <row r="55" spans="1:8">
      <c r="A55" s="20" t="s">
        <v>114</v>
      </c>
      <c r="B55" s="52">
        <v>0</v>
      </c>
      <c r="C55" s="52">
        <v>0</v>
      </c>
      <c r="D55" s="52">
        <f t="shared" si="18"/>
        <v>0</v>
      </c>
      <c r="E55" s="52">
        <v>0</v>
      </c>
      <c r="F55" s="52">
        <v>0</v>
      </c>
      <c r="G55" s="52">
        <f t="shared" si="19"/>
        <v>0</v>
      </c>
      <c r="H55" s="38" t="s">
        <v>313</v>
      </c>
    </row>
    <row r="56" spans="1:8">
      <c r="A56" s="20" t="s">
        <v>115</v>
      </c>
      <c r="B56" s="52">
        <v>0</v>
      </c>
      <c r="C56" s="52">
        <v>0</v>
      </c>
      <c r="D56" s="52">
        <f t="shared" si="18"/>
        <v>0</v>
      </c>
      <c r="E56" s="52">
        <v>0</v>
      </c>
      <c r="F56" s="52">
        <v>0</v>
      </c>
      <c r="G56" s="52">
        <f t="shared" si="19"/>
        <v>0</v>
      </c>
      <c r="H56" s="38" t="s">
        <v>314</v>
      </c>
    </row>
    <row r="57" spans="1:8">
      <c r="A57" s="12" t="s">
        <v>116</v>
      </c>
      <c r="B57" s="52">
        <v>0</v>
      </c>
      <c r="C57" s="52">
        <v>0</v>
      </c>
      <c r="D57" s="52">
        <f t="shared" si="18"/>
        <v>0</v>
      </c>
      <c r="E57" s="52">
        <v>0</v>
      </c>
      <c r="F57" s="52">
        <v>0</v>
      </c>
      <c r="G57" s="52">
        <f t="shared" si="19"/>
        <v>0</v>
      </c>
      <c r="H57" s="38" t="s">
        <v>315</v>
      </c>
    </row>
    <row r="58" spans="1:8">
      <c r="A58" s="20" t="s">
        <v>117</v>
      </c>
      <c r="B58" s="93">
        <v>94791276.950000003</v>
      </c>
      <c r="C58" s="93">
        <v>46467.16</v>
      </c>
      <c r="D58" s="52">
        <f t="shared" si="18"/>
        <v>94837744.109999999</v>
      </c>
      <c r="E58" s="93">
        <v>45274962.079999998</v>
      </c>
      <c r="F58" s="93">
        <v>45303557.020000003</v>
      </c>
      <c r="G58" s="52">
        <f t="shared" si="19"/>
        <v>49562782.030000001</v>
      </c>
      <c r="H58" s="38" t="s">
        <v>316</v>
      </c>
    </row>
    <row r="59" spans="1:8">
      <c r="A59" s="20" t="s">
        <v>118</v>
      </c>
      <c r="B59" s="52">
        <v>0</v>
      </c>
      <c r="C59" s="52">
        <v>0</v>
      </c>
      <c r="D59" s="52">
        <f t="shared" si="18"/>
        <v>0</v>
      </c>
      <c r="E59" s="52">
        <v>0</v>
      </c>
      <c r="F59" s="52">
        <v>0</v>
      </c>
      <c r="G59" s="52">
        <f t="shared" si="19"/>
        <v>0</v>
      </c>
      <c r="H59" s="38" t="s">
        <v>317</v>
      </c>
    </row>
    <row r="60" spans="1:8">
      <c r="A60" s="20" t="s">
        <v>119</v>
      </c>
      <c r="B60" s="52">
        <v>0</v>
      </c>
      <c r="C60" s="52">
        <v>0</v>
      </c>
      <c r="D60" s="52">
        <f t="shared" si="18"/>
        <v>0</v>
      </c>
      <c r="E60" s="52">
        <v>0</v>
      </c>
      <c r="F60" s="52">
        <v>0</v>
      </c>
      <c r="G60" s="52">
        <f t="shared" si="19"/>
        <v>0</v>
      </c>
      <c r="H60" s="38" t="s">
        <v>318</v>
      </c>
    </row>
    <row r="61" spans="1:8">
      <c r="A61" s="14" t="s">
        <v>120</v>
      </c>
      <c r="B61" s="52">
        <f>SUM(B62:B70)</f>
        <v>0</v>
      </c>
      <c r="C61" s="52">
        <f t="shared" ref="C61:G61" si="20">SUM(C62:C70)</f>
        <v>0</v>
      </c>
      <c r="D61" s="52">
        <f t="shared" si="20"/>
        <v>0</v>
      </c>
      <c r="E61" s="52">
        <f t="shared" si="20"/>
        <v>0</v>
      </c>
      <c r="F61" s="52">
        <f t="shared" si="20"/>
        <v>0</v>
      </c>
      <c r="G61" s="52">
        <f t="shared" si="20"/>
        <v>0</v>
      </c>
    </row>
    <row r="62" spans="1:8">
      <c r="A62" s="20" t="s">
        <v>121</v>
      </c>
      <c r="B62" s="52">
        <v>0</v>
      </c>
      <c r="C62" s="52">
        <v>0</v>
      </c>
      <c r="D62" s="52">
        <f t="shared" ref="D62:D70" si="21">B62+C62</f>
        <v>0</v>
      </c>
      <c r="E62" s="52">
        <v>0</v>
      </c>
      <c r="F62" s="52">
        <v>0</v>
      </c>
      <c r="G62" s="52">
        <f t="shared" ref="G62:G70" si="22">D62-E62</f>
        <v>0</v>
      </c>
      <c r="H62" s="39" t="s">
        <v>319</v>
      </c>
    </row>
    <row r="63" spans="1:8">
      <c r="A63" s="20" t="s">
        <v>122</v>
      </c>
      <c r="B63" s="52">
        <v>0</v>
      </c>
      <c r="C63" s="52">
        <v>0</v>
      </c>
      <c r="D63" s="52">
        <f t="shared" si="21"/>
        <v>0</v>
      </c>
      <c r="E63" s="52">
        <v>0</v>
      </c>
      <c r="F63" s="52">
        <v>0</v>
      </c>
      <c r="G63" s="52">
        <f t="shared" si="22"/>
        <v>0</v>
      </c>
      <c r="H63" s="39" t="s">
        <v>320</v>
      </c>
    </row>
    <row r="64" spans="1:8">
      <c r="A64" s="20" t="s">
        <v>123</v>
      </c>
      <c r="B64" s="52">
        <v>0</v>
      </c>
      <c r="C64" s="52">
        <v>0</v>
      </c>
      <c r="D64" s="52">
        <f t="shared" si="21"/>
        <v>0</v>
      </c>
      <c r="E64" s="52">
        <v>0</v>
      </c>
      <c r="F64" s="52">
        <v>0</v>
      </c>
      <c r="G64" s="52">
        <f t="shared" si="22"/>
        <v>0</v>
      </c>
      <c r="H64" s="39" t="s">
        <v>321</v>
      </c>
    </row>
    <row r="65" spans="1:8">
      <c r="A65" s="20" t="s">
        <v>124</v>
      </c>
      <c r="B65" s="52">
        <v>0</v>
      </c>
      <c r="C65" s="52">
        <v>0</v>
      </c>
      <c r="D65" s="52">
        <f t="shared" si="21"/>
        <v>0</v>
      </c>
      <c r="E65" s="52">
        <v>0</v>
      </c>
      <c r="F65" s="52">
        <v>0</v>
      </c>
      <c r="G65" s="52">
        <f t="shared" si="22"/>
        <v>0</v>
      </c>
      <c r="H65" s="39" t="s">
        <v>322</v>
      </c>
    </row>
    <row r="66" spans="1:8">
      <c r="A66" s="20" t="s">
        <v>125</v>
      </c>
      <c r="B66" s="52">
        <v>0</v>
      </c>
      <c r="C66" s="52">
        <v>0</v>
      </c>
      <c r="D66" s="52">
        <f t="shared" si="21"/>
        <v>0</v>
      </c>
      <c r="E66" s="52">
        <v>0</v>
      </c>
      <c r="F66" s="52">
        <v>0</v>
      </c>
      <c r="G66" s="52">
        <f t="shared" si="22"/>
        <v>0</v>
      </c>
      <c r="H66" s="39" t="s">
        <v>323</v>
      </c>
    </row>
    <row r="67" spans="1:8">
      <c r="A67" s="20" t="s">
        <v>126</v>
      </c>
      <c r="B67" s="52">
        <v>0</v>
      </c>
      <c r="C67" s="52">
        <v>0</v>
      </c>
      <c r="D67" s="52">
        <f t="shared" si="21"/>
        <v>0</v>
      </c>
      <c r="E67" s="52">
        <v>0</v>
      </c>
      <c r="F67" s="52">
        <v>0</v>
      </c>
      <c r="G67" s="52">
        <f t="shared" si="22"/>
        <v>0</v>
      </c>
      <c r="H67" s="39" t="s">
        <v>324</v>
      </c>
    </row>
    <row r="68" spans="1:8">
      <c r="A68" s="20" t="s">
        <v>127</v>
      </c>
      <c r="B68" s="52">
        <v>0</v>
      </c>
      <c r="C68" s="52">
        <v>0</v>
      </c>
      <c r="D68" s="52">
        <f t="shared" si="21"/>
        <v>0</v>
      </c>
      <c r="E68" s="52">
        <v>0</v>
      </c>
      <c r="F68" s="52">
        <v>0</v>
      </c>
      <c r="G68" s="52">
        <f t="shared" si="22"/>
        <v>0</v>
      </c>
      <c r="H68" s="39" t="s">
        <v>325</v>
      </c>
    </row>
    <row r="69" spans="1:8">
      <c r="A69" s="20" t="s">
        <v>128</v>
      </c>
      <c r="B69" s="52">
        <v>0</v>
      </c>
      <c r="C69" s="52">
        <v>0</v>
      </c>
      <c r="D69" s="52">
        <f t="shared" si="21"/>
        <v>0</v>
      </c>
      <c r="E69" s="52">
        <v>0</v>
      </c>
      <c r="F69" s="52">
        <v>0</v>
      </c>
      <c r="G69" s="52">
        <f t="shared" si="22"/>
        <v>0</v>
      </c>
      <c r="H69" s="39" t="s">
        <v>326</v>
      </c>
    </row>
    <row r="70" spans="1:8">
      <c r="A70" s="20" t="s">
        <v>129</v>
      </c>
      <c r="B70" s="52">
        <v>0</v>
      </c>
      <c r="C70" s="52">
        <v>0</v>
      </c>
      <c r="D70" s="52">
        <f t="shared" si="21"/>
        <v>0</v>
      </c>
      <c r="E70" s="52">
        <v>0</v>
      </c>
      <c r="F70" s="52">
        <v>0</v>
      </c>
      <c r="G70" s="52">
        <f t="shared" si="22"/>
        <v>0</v>
      </c>
      <c r="H70" s="39" t="s">
        <v>327</v>
      </c>
    </row>
    <row r="71" spans="1:8">
      <c r="A71" s="19" t="s">
        <v>137</v>
      </c>
      <c r="B71" s="54">
        <f>SUM(B72:B75)</f>
        <v>0</v>
      </c>
      <c r="C71" s="54">
        <f t="shared" ref="C71:G71" si="23">SUM(C72:C75)</f>
        <v>0</v>
      </c>
      <c r="D71" s="54">
        <f t="shared" si="23"/>
        <v>0</v>
      </c>
      <c r="E71" s="54">
        <f t="shared" si="23"/>
        <v>0</v>
      </c>
      <c r="F71" s="54">
        <f t="shared" si="23"/>
        <v>0</v>
      </c>
      <c r="G71" s="54">
        <f t="shared" si="23"/>
        <v>0</v>
      </c>
      <c r="H71" s="7"/>
    </row>
    <row r="72" spans="1:8" ht="30">
      <c r="A72" s="20" t="s">
        <v>131</v>
      </c>
      <c r="B72" s="52">
        <v>0</v>
      </c>
      <c r="C72" s="52">
        <v>0</v>
      </c>
      <c r="D72" s="52">
        <f t="shared" ref="D72:D75" si="24">B72+C72</f>
        <v>0</v>
      </c>
      <c r="E72" s="52">
        <v>0</v>
      </c>
      <c r="F72" s="52">
        <v>0</v>
      </c>
      <c r="G72" s="52">
        <f t="shared" ref="G72:G75" si="25">D72-E72</f>
        <v>0</v>
      </c>
      <c r="H72" s="40" t="s">
        <v>328</v>
      </c>
    </row>
    <row r="73" spans="1:8" ht="30">
      <c r="A73" s="20" t="s">
        <v>132</v>
      </c>
      <c r="B73" s="52">
        <v>0</v>
      </c>
      <c r="C73" s="52">
        <v>0</v>
      </c>
      <c r="D73" s="52">
        <f t="shared" si="24"/>
        <v>0</v>
      </c>
      <c r="E73" s="52">
        <v>0</v>
      </c>
      <c r="F73" s="52">
        <v>0</v>
      </c>
      <c r="G73" s="52">
        <f t="shared" si="25"/>
        <v>0</v>
      </c>
      <c r="H73" s="40" t="s">
        <v>329</v>
      </c>
    </row>
    <row r="74" spans="1:8">
      <c r="A74" s="20" t="s">
        <v>133</v>
      </c>
      <c r="B74" s="52">
        <v>0</v>
      </c>
      <c r="C74" s="52">
        <v>0</v>
      </c>
      <c r="D74" s="52">
        <f t="shared" si="24"/>
        <v>0</v>
      </c>
      <c r="E74" s="52">
        <v>0</v>
      </c>
      <c r="F74" s="52">
        <v>0</v>
      </c>
      <c r="G74" s="52">
        <f t="shared" si="25"/>
        <v>0</v>
      </c>
      <c r="H74" s="40" t="s">
        <v>330</v>
      </c>
    </row>
    <row r="75" spans="1:8">
      <c r="A75" s="20" t="s">
        <v>134</v>
      </c>
      <c r="B75" s="52">
        <v>0</v>
      </c>
      <c r="C75" s="52">
        <v>0</v>
      </c>
      <c r="D75" s="52">
        <f t="shared" si="24"/>
        <v>0</v>
      </c>
      <c r="E75" s="52">
        <v>0</v>
      </c>
      <c r="F75" s="52">
        <v>0</v>
      </c>
      <c r="G75" s="52">
        <f t="shared" si="25"/>
        <v>0</v>
      </c>
      <c r="H75" s="40" t="s">
        <v>331</v>
      </c>
    </row>
    <row r="76" spans="1:8">
      <c r="A76" s="15"/>
      <c r="B76" s="55"/>
      <c r="C76" s="55"/>
      <c r="D76" s="55"/>
      <c r="E76" s="55"/>
      <c r="F76" s="55"/>
      <c r="G76" s="55"/>
      <c r="H76" s="7"/>
    </row>
    <row r="77" spans="1:8">
      <c r="A77" s="16" t="s">
        <v>87</v>
      </c>
      <c r="B77" s="53">
        <f>B9+B43</f>
        <v>245778523.27000001</v>
      </c>
      <c r="C77" s="53">
        <f t="shared" ref="C77:G77" si="26">C9+C43</f>
        <v>20561474.510000002</v>
      </c>
      <c r="D77" s="53">
        <f t="shared" si="26"/>
        <v>266339997.78</v>
      </c>
      <c r="E77" s="53">
        <f t="shared" si="26"/>
        <v>137389413.56999999</v>
      </c>
      <c r="F77" s="53">
        <f t="shared" si="26"/>
        <v>137414226.96000001</v>
      </c>
      <c r="G77" s="53">
        <f t="shared" si="26"/>
        <v>128950584.21000001</v>
      </c>
      <c r="H77" s="7"/>
    </row>
    <row r="78" spans="1:8">
      <c r="A78" s="17"/>
      <c r="B78" s="42"/>
      <c r="C78" s="42"/>
      <c r="D78" s="42"/>
      <c r="E78" s="42"/>
      <c r="F78" s="42"/>
      <c r="G78" s="42"/>
      <c r="H78" s="8"/>
    </row>
    <row r="79" spans="1:8">
      <c r="A79" s="94" t="s">
        <v>336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workbookViewId="0">
      <selection sqref="A1:G1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5703125" customWidth="1"/>
    <col min="7" max="7" width="18.42578125" customWidth="1"/>
  </cols>
  <sheetData>
    <row r="1" spans="1:7" ht="55.5" customHeight="1">
      <c r="A1" s="62" t="s">
        <v>138</v>
      </c>
      <c r="B1" s="63"/>
      <c r="C1" s="63"/>
      <c r="D1" s="63"/>
      <c r="E1" s="63"/>
      <c r="F1" s="63"/>
      <c r="G1" s="63"/>
    </row>
    <row r="2" spans="1:7">
      <c r="A2" s="76" t="s">
        <v>334</v>
      </c>
      <c r="B2" s="77"/>
      <c r="C2" s="77"/>
      <c r="D2" s="77"/>
      <c r="E2" s="77"/>
      <c r="F2" s="77"/>
      <c r="G2" s="78"/>
    </row>
    <row r="3" spans="1:7">
      <c r="A3" s="82" t="s">
        <v>1</v>
      </c>
      <c r="B3" s="83"/>
      <c r="C3" s="83"/>
      <c r="D3" s="83"/>
      <c r="E3" s="83"/>
      <c r="F3" s="83"/>
      <c r="G3" s="84"/>
    </row>
    <row r="4" spans="1:7">
      <c r="A4" s="82" t="s">
        <v>139</v>
      </c>
      <c r="B4" s="83"/>
      <c r="C4" s="83"/>
      <c r="D4" s="83"/>
      <c r="E4" s="83"/>
      <c r="F4" s="83"/>
      <c r="G4" s="84"/>
    </row>
    <row r="5" spans="1:7">
      <c r="A5" s="82" t="s">
        <v>335</v>
      </c>
      <c r="B5" s="83"/>
      <c r="C5" s="83"/>
      <c r="D5" s="83"/>
      <c r="E5" s="83"/>
      <c r="F5" s="83"/>
      <c r="G5" s="84"/>
    </row>
    <row r="6" spans="1:7">
      <c r="A6" s="69" t="s">
        <v>3</v>
      </c>
      <c r="B6" s="70"/>
      <c r="C6" s="70"/>
      <c r="D6" s="70"/>
      <c r="E6" s="70"/>
      <c r="F6" s="70"/>
      <c r="G6" s="71"/>
    </row>
    <row r="7" spans="1:7">
      <c r="A7" s="72" t="s">
        <v>140</v>
      </c>
      <c r="B7" s="64" t="s">
        <v>5</v>
      </c>
      <c r="C7" s="64"/>
      <c r="D7" s="64"/>
      <c r="E7" s="64"/>
      <c r="F7" s="64"/>
      <c r="G7" s="64" t="s">
        <v>6</v>
      </c>
    </row>
    <row r="8" spans="1:7" ht="30">
      <c r="A8" s="68"/>
      <c r="B8" s="22" t="s">
        <v>7</v>
      </c>
      <c r="C8" s="23" t="s">
        <v>101</v>
      </c>
      <c r="D8" s="23" t="s">
        <v>91</v>
      </c>
      <c r="E8" s="23" t="s">
        <v>10</v>
      </c>
      <c r="F8" s="23" t="s">
        <v>92</v>
      </c>
      <c r="G8" s="87"/>
    </row>
    <row r="9" spans="1:7">
      <c r="A9" s="24" t="s">
        <v>141</v>
      </c>
      <c r="B9" s="56">
        <f>B10+B11+B12+B15+B16+B19</f>
        <v>96914757</v>
      </c>
      <c r="C9" s="56">
        <f t="shared" ref="C9:G9" si="0">C10+C11+C12+C15+C16+C19</f>
        <v>2972183.18</v>
      </c>
      <c r="D9" s="56">
        <f t="shared" si="0"/>
        <v>99886940.180000007</v>
      </c>
      <c r="E9" s="56">
        <f t="shared" si="0"/>
        <v>62739612.789999999</v>
      </c>
      <c r="F9" s="56">
        <f t="shared" si="0"/>
        <v>62739612.789999999</v>
      </c>
      <c r="G9" s="56">
        <f t="shared" si="0"/>
        <v>37147327.390000008</v>
      </c>
    </row>
    <row r="10" spans="1:7">
      <c r="A10" s="25" t="s">
        <v>142</v>
      </c>
      <c r="B10" s="95">
        <v>96914757</v>
      </c>
      <c r="C10" s="95">
        <v>2972183.18</v>
      </c>
      <c r="D10" s="57">
        <f>B10+C10</f>
        <v>99886940.180000007</v>
      </c>
      <c r="E10" s="95">
        <v>62739612.789999999</v>
      </c>
      <c r="F10" s="95">
        <v>62739612.789999999</v>
      </c>
      <c r="G10" s="57">
        <f>D10-E10</f>
        <v>37147327.390000008</v>
      </c>
    </row>
    <row r="11" spans="1:7">
      <c r="A11" s="25" t="s">
        <v>143</v>
      </c>
      <c r="B11" s="57">
        <v>0</v>
      </c>
      <c r="C11" s="57">
        <v>0</v>
      </c>
      <c r="D11" s="57">
        <f>B11+C11</f>
        <v>0</v>
      </c>
      <c r="E11" s="57">
        <v>0</v>
      </c>
      <c r="F11" s="57">
        <v>0</v>
      </c>
      <c r="G11" s="57">
        <f>D11-E11</f>
        <v>0</v>
      </c>
    </row>
    <row r="12" spans="1:7">
      <c r="A12" s="25" t="s">
        <v>144</v>
      </c>
      <c r="B12" s="57">
        <f>B13+B14</f>
        <v>0</v>
      </c>
      <c r="C12" s="57">
        <f t="shared" ref="C12:G12" si="1">C13+C14</f>
        <v>0</v>
      </c>
      <c r="D12" s="57">
        <f t="shared" si="1"/>
        <v>0</v>
      </c>
      <c r="E12" s="57">
        <f t="shared" si="1"/>
        <v>0</v>
      </c>
      <c r="F12" s="57">
        <f t="shared" si="1"/>
        <v>0</v>
      </c>
      <c r="G12" s="57">
        <f t="shared" si="1"/>
        <v>0</v>
      </c>
    </row>
    <row r="13" spans="1:7">
      <c r="A13" s="28" t="s">
        <v>145</v>
      </c>
      <c r="B13" s="57">
        <v>0</v>
      </c>
      <c r="C13" s="57">
        <v>0</v>
      </c>
      <c r="D13" s="57">
        <f>B13+C13</f>
        <v>0</v>
      </c>
      <c r="E13" s="57">
        <v>0</v>
      </c>
      <c r="F13" s="57">
        <v>0</v>
      </c>
      <c r="G13" s="57">
        <f>D13-E13</f>
        <v>0</v>
      </c>
    </row>
    <row r="14" spans="1:7">
      <c r="A14" s="28" t="s">
        <v>146</v>
      </c>
      <c r="B14" s="57">
        <v>0</v>
      </c>
      <c r="C14" s="57">
        <v>0</v>
      </c>
      <c r="D14" s="57">
        <f>B14+C14</f>
        <v>0</v>
      </c>
      <c r="E14" s="57">
        <v>0</v>
      </c>
      <c r="F14" s="57">
        <v>0</v>
      </c>
      <c r="G14" s="57">
        <f>D14-E14</f>
        <v>0</v>
      </c>
    </row>
    <row r="15" spans="1:7">
      <c r="A15" s="25" t="s">
        <v>147</v>
      </c>
      <c r="B15" s="57">
        <v>0</v>
      </c>
      <c r="C15" s="57">
        <v>0</v>
      </c>
      <c r="D15" s="57">
        <f>B15+C15</f>
        <v>0</v>
      </c>
      <c r="E15" s="57">
        <v>0</v>
      </c>
      <c r="F15" s="57">
        <v>0</v>
      </c>
      <c r="G15" s="57">
        <f>D15-E15</f>
        <v>0</v>
      </c>
    </row>
    <row r="16" spans="1:7" ht="30">
      <c r="A16" s="29" t="s">
        <v>148</v>
      </c>
      <c r="B16" s="57">
        <f>B17+B18</f>
        <v>0</v>
      </c>
      <c r="C16" s="57">
        <f t="shared" ref="C16:G16" si="2">C17+C18</f>
        <v>0</v>
      </c>
      <c r="D16" s="57">
        <f t="shared" si="2"/>
        <v>0</v>
      </c>
      <c r="E16" s="57">
        <f t="shared" si="2"/>
        <v>0</v>
      </c>
      <c r="F16" s="57">
        <f t="shared" si="2"/>
        <v>0</v>
      </c>
      <c r="G16" s="57">
        <f t="shared" si="2"/>
        <v>0</v>
      </c>
    </row>
    <row r="17" spans="1:7">
      <c r="A17" s="28" t="s">
        <v>149</v>
      </c>
      <c r="B17" s="57">
        <v>0</v>
      </c>
      <c r="C17" s="57">
        <v>0</v>
      </c>
      <c r="D17" s="57">
        <f>B17+C17</f>
        <v>0</v>
      </c>
      <c r="E17" s="57">
        <v>0</v>
      </c>
      <c r="F17" s="57">
        <v>0</v>
      </c>
      <c r="G17" s="57">
        <f>D17-E17</f>
        <v>0</v>
      </c>
    </row>
    <row r="18" spans="1:7">
      <c r="A18" s="28" t="s">
        <v>150</v>
      </c>
      <c r="B18" s="57">
        <v>0</v>
      </c>
      <c r="C18" s="57">
        <v>0</v>
      </c>
      <c r="D18" s="57">
        <f>B18+C18</f>
        <v>0</v>
      </c>
      <c r="E18" s="57">
        <v>0</v>
      </c>
      <c r="F18" s="57">
        <v>0</v>
      </c>
      <c r="G18" s="57">
        <f>D18-E18</f>
        <v>0</v>
      </c>
    </row>
    <row r="19" spans="1:7">
      <c r="A19" s="25" t="s">
        <v>151</v>
      </c>
      <c r="B19" s="57">
        <v>0</v>
      </c>
      <c r="C19" s="57">
        <v>0</v>
      </c>
      <c r="D19" s="57">
        <f>B19+C19</f>
        <v>0</v>
      </c>
      <c r="E19" s="57">
        <v>0</v>
      </c>
      <c r="F19" s="57">
        <v>0</v>
      </c>
      <c r="G19" s="57">
        <f>D19-E19</f>
        <v>0</v>
      </c>
    </row>
    <row r="20" spans="1:7">
      <c r="A20" s="26"/>
      <c r="B20" s="58"/>
      <c r="C20" s="58"/>
      <c r="D20" s="58"/>
      <c r="E20" s="58"/>
      <c r="F20" s="58"/>
      <c r="G20" s="58"/>
    </row>
    <row r="21" spans="1:7">
      <c r="A21" s="21" t="s">
        <v>152</v>
      </c>
      <c r="B21" s="56">
        <f>B22+B23+B24+B27+B28+B31</f>
        <v>90665246</v>
      </c>
      <c r="C21" s="56">
        <f t="shared" ref="C21:G21" si="3">C22+C23+C24+C27+C28+C31</f>
        <v>0</v>
      </c>
      <c r="D21" s="56">
        <f t="shared" si="3"/>
        <v>90665246</v>
      </c>
      <c r="E21" s="56">
        <f t="shared" si="3"/>
        <v>43159579.670000002</v>
      </c>
      <c r="F21" s="56">
        <f t="shared" si="3"/>
        <v>43159579.670000002</v>
      </c>
      <c r="G21" s="56">
        <f t="shared" si="3"/>
        <v>47505666.329999998</v>
      </c>
    </row>
    <row r="22" spans="1:7">
      <c r="A22" s="25" t="s">
        <v>142</v>
      </c>
      <c r="B22" s="95">
        <v>90665246</v>
      </c>
      <c r="C22" s="95">
        <v>0</v>
      </c>
      <c r="D22" s="57">
        <f>B22+C22</f>
        <v>90665246</v>
      </c>
      <c r="E22" s="95">
        <v>43159579.670000002</v>
      </c>
      <c r="F22" s="95">
        <v>43159579.670000002</v>
      </c>
      <c r="G22" s="57">
        <f>D22-E22</f>
        <v>47505666.329999998</v>
      </c>
    </row>
    <row r="23" spans="1:7">
      <c r="A23" s="25" t="s">
        <v>143</v>
      </c>
      <c r="B23" s="57">
        <v>0</v>
      </c>
      <c r="C23" s="57">
        <v>0</v>
      </c>
      <c r="D23" s="57">
        <f>B23+C23</f>
        <v>0</v>
      </c>
      <c r="E23" s="57">
        <v>0</v>
      </c>
      <c r="F23" s="57">
        <v>0</v>
      </c>
      <c r="G23" s="57">
        <f>D23-E23</f>
        <v>0</v>
      </c>
    </row>
    <row r="24" spans="1:7">
      <c r="A24" s="25" t="s">
        <v>144</v>
      </c>
      <c r="B24" s="57">
        <f>B25+B26</f>
        <v>0</v>
      </c>
      <c r="C24" s="57">
        <f>C25+C26</f>
        <v>0</v>
      </c>
      <c r="D24" s="57">
        <f>D25+D26</f>
        <v>0</v>
      </c>
      <c r="E24" s="57">
        <f t="shared" ref="E24:G24" si="4">E25+E26</f>
        <v>0</v>
      </c>
      <c r="F24" s="57">
        <f t="shared" si="4"/>
        <v>0</v>
      </c>
      <c r="G24" s="57">
        <f t="shared" si="4"/>
        <v>0</v>
      </c>
    </row>
    <row r="25" spans="1:7">
      <c r="A25" s="28" t="s">
        <v>145</v>
      </c>
      <c r="B25" s="57">
        <v>0</v>
      </c>
      <c r="C25" s="57">
        <v>0</v>
      </c>
      <c r="D25" s="57">
        <f>B25+C25</f>
        <v>0</v>
      </c>
      <c r="E25" s="57">
        <v>0</v>
      </c>
      <c r="F25" s="57">
        <v>0</v>
      </c>
      <c r="G25" s="57">
        <f>D25-E25</f>
        <v>0</v>
      </c>
    </row>
    <row r="26" spans="1:7">
      <c r="A26" s="28" t="s">
        <v>146</v>
      </c>
      <c r="B26" s="57">
        <v>0</v>
      </c>
      <c r="C26" s="57">
        <v>0</v>
      </c>
      <c r="D26" s="57">
        <f>B26+C26</f>
        <v>0</v>
      </c>
      <c r="E26" s="57">
        <v>0</v>
      </c>
      <c r="F26" s="57">
        <v>0</v>
      </c>
      <c r="G26" s="57">
        <f>D26-E26</f>
        <v>0</v>
      </c>
    </row>
    <row r="27" spans="1:7">
      <c r="A27" s="25" t="s">
        <v>147</v>
      </c>
      <c r="B27" s="57">
        <v>0</v>
      </c>
      <c r="C27" s="57">
        <v>0</v>
      </c>
      <c r="D27" s="57">
        <f>B27+C27</f>
        <v>0</v>
      </c>
      <c r="E27" s="57">
        <v>0</v>
      </c>
      <c r="F27" s="57">
        <v>0</v>
      </c>
      <c r="G27" s="57">
        <f>D27-E27</f>
        <v>0</v>
      </c>
    </row>
    <row r="28" spans="1:7" ht="30">
      <c r="A28" s="29" t="s">
        <v>148</v>
      </c>
      <c r="B28" s="57">
        <f>B29+B30</f>
        <v>0</v>
      </c>
      <c r="C28" s="57">
        <f t="shared" ref="C28:G28" si="5">C29+C30</f>
        <v>0</v>
      </c>
      <c r="D28" s="57">
        <f t="shared" si="5"/>
        <v>0</v>
      </c>
      <c r="E28" s="57">
        <f t="shared" si="5"/>
        <v>0</v>
      </c>
      <c r="F28" s="57">
        <f t="shared" si="5"/>
        <v>0</v>
      </c>
      <c r="G28" s="57">
        <f t="shared" si="5"/>
        <v>0</v>
      </c>
    </row>
    <row r="29" spans="1:7">
      <c r="A29" s="28" t="s">
        <v>149</v>
      </c>
      <c r="B29" s="57">
        <v>0</v>
      </c>
      <c r="C29" s="57">
        <v>0</v>
      </c>
      <c r="D29" s="57">
        <f>B29+C29</f>
        <v>0</v>
      </c>
      <c r="E29" s="57">
        <v>0</v>
      </c>
      <c r="F29" s="57">
        <v>0</v>
      </c>
      <c r="G29" s="57">
        <f>D29-E29</f>
        <v>0</v>
      </c>
    </row>
    <row r="30" spans="1:7">
      <c r="A30" s="28" t="s">
        <v>150</v>
      </c>
      <c r="B30" s="57">
        <v>0</v>
      </c>
      <c r="C30" s="57">
        <v>0</v>
      </c>
      <c r="D30" s="57">
        <f>B30+C30</f>
        <v>0</v>
      </c>
      <c r="E30" s="57">
        <v>0</v>
      </c>
      <c r="F30" s="57">
        <v>0</v>
      </c>
      <c r="G30" s="57">
        <f>D30-E30</f>
        <v>0</v>
      </c>
    </row>
    <row r="31" spans="1:7">
      <c r="A31" s="25" t="s">
        <v>151</v>
      </c>
      <c r="B31" s="57">
        <v>0</v>
      </c>
      <c r="C31" s="57">
        <v>0</v>
      </c>
      <c r="D31" s="57">
        <f>B31+C31</f>
        <v>0</v>
      </c>
      <c r="E31" s="57">
        <v>0</v>
      </c>
      <c r="F31" s="57">
        <v>0</v>
      </c>
      <c r="G31" s="57">
        <f>D31-E31</f>
        <v>0</v>
      </c>
    </row>
    <row r="32" spans="1:7">
      <c r="A32" s="26"/>
      <c r="B32" s="58"/>
      <c r="C32" s="58"/>
      <c r="D32" s="58"/>
      <c r="E32" s="58"/>
      <c r="F32" s="58"/>
      <c r="G32" s="58"/>
    </row>
    <row r="33" spans="1:7">
      <c r="A33" s="27" t="s">
        <v>153</v>
      </c>
      <c r="B33" s="56">
        <f>B9+B21</f>
        <v>187580003</v>
      </c>
      <c r="C33" s="56">
        <f t="shared" ref="C33:G33" si="6">C9+C21</f>
        <v>2972183.18</v>
      </c>
      <c r="D33" s="56">
        <f t="shared" si="6"/>
        <v>190552186.18000001</v>
      </c>
      <c r="E33" s="56">
        <f t="shared" si="6"/>
        <v>105899192.46000001</v>
      </c>
      <c r="F33" s="56">
        <f t="shared" si="6"/>
        <v>105899192.46000001</v>
      </c>
      <c r="G33" s="56">
        <f t="shared" si="6"/>
        <v>84652993.719999999</v>
      </c>
    </row>
    <row r="34" spans="1:7">
      <c r="A34" s="30"/>
      <c r="B34" s="43"/>
      <c r="C34" s="43"/>
      <c r="D34" s="43"/>
      <c r="E34" s="43"/>
      <c r="F34" s="43"/>
      <c r="G34" s="43"/>
    </row>
    <row r="35" spans="1:7">
      <c r="A35" s="94" t="s">
        <v>336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F6A</vt:lpstr>
      <vt:lpstr>F6B</vt:lpstr>
      <vt:lpstr>F6C</vt:lpstr>
      <vt:lpstr>F6D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2025-11-07T19:27:16Z</cp:lastPrinted>
  <dcterms:created xsi:type="dcterms:W3CDTF">2018-11-21T18:09:30Z</dcterms:created>
  <dcterms:modified xsi:type="dcterms:W3CDTF">2025-11-07T19:28:22Z</dcterms:modified>
</cp:coreProperties>
</file>