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RZO2017\"/>
    </mc:Choice>
  </mc:AlternateContent>
  <bookViews>
    <workbookView xWindow="0" yWindow="0" windowWidth="19200" windowHeight="11505"/>
  </bookViews>
  <sheets>
    <sheet name="ECSF" sheetId="1" r:id="rId1"/>
  </sheets>
  <externalReferences>
    <externalReference r:id="rId2"/>
  </externalReferences>
  <definedNames>
    <definedName name="_xlnm.Print_Area" localSheetId="0">ECSF!$A$1:$K$62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I52" i="1"/>
  <c r="J52" i="1" s="1"/>
  <c r="J50" i="1" s="1"/>
  <c r="I50" i="1"/>
  <c r="I48" i="1"/>
  <c r="J48" i="1" s="1"/>
  <c r="I47" i="1"/>
  <c r="J47" i="1" s="1"/>
  <c r="I46" i="1"/>
  <c r="J46" i="1" s="1"/>
  <c r="I45" i="1"/>
  <c r="J45" i="1" s="1"/>
  <c r="I44" i="1"/>
  <c r="J44" i="1" s="1"/>
  <c r="I42" i="1"/>
  <c r="I40" i="1"/>
  <c r="J40" i="1" s="1"/>
  <c r="I39" i="1"/>
  <c r="J39" i="1" s="1"/>
  <c r="I38" i="1"/>
  <c r="J38" i="1" s="1"/>
  <c r="I36" i="1"/>
  <c r="I34" i="1" s="1"/>
  <c r="D34" i="1"/>
  <c r="E34" i="1" s="1"/>
  <c r="D33" i="1"/>
  <c r="E33" i="1" s="1"/>
  <c r="I32" i="1"/>
  <c r="J32" i="1" s="1"/>
  <c r="D32" i="1"/>
  <c r="E32" i="1" s="1"/>
  <c r="I31" i="1"/>
  <c r="J31" i="1" s="1"/>
  <c r="D31" i="1"/>
  <c r="E31" i="1" s="1"/>
  <c r="I30" i="1"/>
  <c r="J30" i="1" s="1"/>
  <c r="D30" i="1"/>
  <c r="E30" i="1" s="1"/>
  <c r="I29" i="1"/>
  <c r="J29" i="1" s="1"/>
  <c r="D29" i="1"/>
  <c r="E29" i="1" s="1"/>
  <c r="I28" i="1"/>
  <c r="J28" i="1" s="1"/>
  <c r="D28" i="1"/>
  <c r="E28" i="1" s="1"/>
  <c r="I27" i="1"/>
  <c r="I25" i="1" s="1"/>
  <c r="D27" i="1"/>
  <c r="E27" i="1" s="1"/>
  <c r="D26" i="1"/>
  <c r="E26" i="1" s="1"/>
  <c r="D24" i="1"/>
  <c r="I23" i="1"/>
  <c r="J23" i="1" s="1"/>
  <c r="I22" i="1"/>
  <c r="J22" i="1" s="1"/>
  <c r="D22" i="1"/>
  <c r="E22" i="1" s="1"/>
  <c r="I21" i="1"/>
  <c r="J21" i="1" s="1"/>
  <c r="D21" i="1"/>
  <c r="E21" i="1" s="1"/>
  <c r="I20" i="1"/>
  <c r="J20" i="1" s="1"/>
  <c r="D20" i="1"/>
  <c r="E20" i="1" s="1"/>
  <c r="I19" i="1"/>
  <c r="J19" i="1" s="1"/>
  <c r="D19" i="1"/>
  <c r="E19" i="1" s="1"/>
  <c r="I18" i="1"/>
  <c r="J18" i="1" s="1"/>
  <c r="D18" i="1"/>
  <c r="E18" i="1" s="1"/>
  <c r="I17" i="1"/>
  <c r="J17" i="1" s="1"/>
  <c r="D17" i="1"/>
  <c r="E17" i="1" s="1"/>
  <c r="E14" i="1" s="1"/>
  <c r="I16" i="1"/>
  <c r="J16" i="1" s="1"/>
  <c r="J14" i="1" s="1"/>
  <c r="E16" i="1"/>
  <c r="E24" i="1" l="1"/>
  <c r="E12" i="1" s="1"/>
  <c r="J36" i="1"/>
  <c r="J42" i="1"/>
  <c r="I14" i="1"/>
  <c r="I12" i="1" s="1"/>
  <c r="J27" i="1"/>
  <c r="J25" i="1" s="1"/>
  <c r="J12" i="1" s="1"/>
  <c r="D14" i="1"/>
  <c r="D12" i="1" s="1"/>
  <c r="J34" i="1" l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<sst xmlns="http://schemas.openxmlformats.org/spreadsheetml/2006/main" count="66" uniqueCount="63">
  <si>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</si>
  <si>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31 de Marzo del 2017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</si>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</sst>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stados%20Financieros%202017/Formatos%20Fros%20y%20Pptales%202017%20MARZO%20CON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BMu"/>
      <sheetName val="BInmu"/>
      <sheetName val="Ayudas"/>
      <sheetName val="Gto Federalizado"/>
    </sheetNames>
    <sheetDataSet>
      <sheetData sheetId="0"/>
      <sheetData sheetId="1">
        <row r="16">
          <cell r="D16">
            <v>26815486.5</v>
          </cell>
          <cell r="E16">
            <v>21222392.760000002</v>
          </cell>
          <cell r="I16">
            <v>7777656.9299999997</v>
          </cell>
          <cell r="J16">
            <v>22047244.219999999</v>
          </cell>
        </row>
        <row r="17">
          <cell r="D17">
            <v>83546122.170000002</v>
          </cell>
          <cell r="E17">
            <v>85253910.219999999</v>
          </cell>
          <cell r="I17">
            <v>0</v>
          </cell>
          <cell r="J17">
            <v>0</v>
          </cell>
        </row>
        <row r="18">
          <cell r="D18">
            <v>9664915.8100000005</v>
          </cell>
          <cell r="E18">
            <v>7151286.3499999996</v>
          </cell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260329.38</v>
          </cell>
          <cell r="E20">
            <v>260329.38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72010</v>
          </cell>
          <cell r="J21">
            <v>72010</v>
          </cell>
        </row>
        <row r="22">
          <cell r="D22">
            <v>86519.35</v>
          </cell>
          <cell r="E22">
            <v>86519.35</v>
          </cell>
          <cell r="I22">
            <v>0</v>
          </cell>
          <cell r="J22">
            <v>0</v>
          </cell>
        </row>
        <row r="23">
          <cell r="I23">
            <v>1078906.67</v>
          </cell>
          <cell r="J23">
            <v>1078906.67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244482125.88</v>
          </cell>
          <cell r="E31">
            <v>244482125.88</v>
          </cell>
          <cell r="I31">
            <v>0</v>
          </cell>
          <cell r="J31">
            <v>0</v>
          </cell>
        </row>
        <row r="32">
          <cell r="D32">
            <v>205464148.78999999</v>
          </cell>
          <cell r="E32">
            <v>205464148.78999999</v>
          </cell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D34">
            <v>-222851651.30000001</v>
          </cell>
          <cell r="E34">
            <v>-222851651.30000001</v>
          </cell>
          <cell r="I34">
            <v>1002525.5</v>
          </cell>
          <cell r="J34">
            <v>1002525.5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4">
          <cell r="I44">
            <v>318506112.01999998</v>
          </cell>
          <cell r="J44">
            <v>307803590.04000002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0">
          <cell r="I50">
            <v>9966000.4600000009</v>
          </cell>
          <cell r="J50">
            <v>-11388164.1</v>
          </cell>
        </row>
        <row r="51">
          <cell r="I51">
            <v>-8184139.2000000002</v>
          </cell>
          <cell r="J51">
            <v>3204024.9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abSelected="1" topLeftCell="B1" zoomScale="80" zoomScaleNormal="80" zoomScalePageLayoutView="80" workbookViewId="0">
      <selection activeCell="K13" sqref="K13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3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3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3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3" ht="3" customHeight="1" x14ac:dyDescent="0.2">
      <c r="A6" s="11"/>
      <c r="B6" s="11"/>
      <c r="C6" s="11"/>
      <c r="D6" s="11"/>
      <c r="E6" s="11"/>
      <c r="F6" s="11"/>
    </row>
    <row r="7" spans="1:13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3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3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3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3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3" x14ac:dyDescent="0.2">
      <c r="A12" s="34"/>
      <c r="B12" s="35" t="s">
        <v>8</v>
      </c>
      <c r="C12" s="35"/>
      <c r="D12" s="36">
        <f>D14+D24</f>
        <v>1707788.049999997</v>
      </c>
      <c r="E12" s="36">
        <f>E14+E24</f>
        <v>8106723.1999999993</v>
      </c>
      <c r="F12" s="33"/>
      <c r="G12" s="35" t="s">
        <v>9</v>
      </c>
      <c r="H12" s="35"/>
      <c r="I12" s="36">
        <f>I14+I25</f>
        <v>0</v>
      </c>
      <c r="J12" s="36">
        <f>J14+J25</f>
        <v>14269587.289999999</v>
      </c>
      <c r="K12" s="29"/>
      <c r="M12" s="37"/>
    </row>
    <row r="13" spans="1:13" x14ac:dyDescent="0.2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3" x14ac:dyDescent="0.2">
      <c r="A14" s="38"/>
      <c r="B14" s="35" t="s">
        <v>10</v>
      </c>
      <c r="C14" s="35"/>
      <c r="D14" s="36">
        <f>SUM(D16:D22)</f>
        <v>1707788.049999997</v>
      </c>
      <c r="E14" s="36">
        <f>SUM(E16:E22)</f>
        <v>8106723.1999999993</v>
      </c>
      <c r="F14" s="33"/>
      <c r="G14" s="35" t="s">
        <v>11</v>
      </c>
      <c r="H14" s="35"/>
      <c r="I14" s="36">
        <f>SUM(I16:I23)</f>
        <v>0</v>
      </c>
      <c r="J14" s="36">
        <f>SUM(J16:J23)</f>
        <v>14269587.289999999</v>
      </c>
      <c r="K14" s="29"/>
    </row>
    <row r="15" spans="1:13" x14ac:dyDescent="0.2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3" x14ac:dyDescent="0.2">
      <c r="A16" s="34"/>
      <c r="B16" s="42" t="s">
        <v>12</v>
      </c>
      <c r="C16" s="42"/>
      <c r="D16" s="43">
        <v>0</v>
      </c>
      <c r="E16" s="43">
        <f>IF(D16&gt;0,0,[1]ESF!D16-[1]ESF!E16)</f>
        <v>5593093.7399999984</v>
      </c>
      <c r="F16" s="33"/>
      <c r="G16" s="42" t="s">
        <v>13</v>
      </c>
      <c r="H16" s="42"/>
      <c r="I16" s="43">
        <f>IF([1]ESF!I16&gt;[1]ESF!J16,[1]ESF!I16-[1]ESF!J16,0)</f>
        <v>0</v>
      </c>
      <c r="J16" s="43">
        <f>IF(I16&gt;0,0,[1]ESF!J16-[1]ESF!I16)</f>
        <v>14269587.289999999</v>
      </c>
      <c r="K16" s="29"/>
    </row>
    <row r="17" spans="1:11" x14ac:dyDescent="0.2">
      <c r="A17" s="34"/>
      <c r="B17" s="42" t="s">
        <v>14</v>
      </c>
      <c r="C17" s="42"/>
      <c r="D17" s="43">
        <f>IF([1]ESF!D17&lt;[1]ESF!E17,[1]ESF!E17-[1]ESF!D17,0)</f>
        <v>1707788.049999997</v>
      </c>
      <c r="E17" s="43">
        <f>IF(D17&gt;0,0,[1]ESF!D17-[1]ESF!E17)</f>
        <v>0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">
      <c r="A18" s="34"/>
      <c r="B18" s="42" t="s">
        <v>16</v>
      </c>
      <c r="C18" s="42"/>
      <c r="D18" s="43">
        <f>IF([1]ESF!D18&lt;[1]ESF!E18,[1]ESF!E18-[1]ESF!D18,0)</f>
        <v>0</v>
      </c>
      <c r="E18" s="43">
        <f>IF(D18&gt;0,0,[1]ESF!D18-[1]ESF!E18)</f>
        <v>2513629.4600000009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">
      <c r="A20" s="34"/>
      <c r="B20" s="42" t="s">
        <v>20</v>
      </c>
      <c r="C20" s="42"/>
      <c r="D20" s="43">
        <f>IF([1]ESF!D20&lt;[1]ESF!E20,[1]ESF!E20-[1]ESF!D20,0)</f>
        <v>0</v>
      </c>
      <c r="E20" s="43">
        <f>IF(D20&gt;0,0,[1]ESF!D20-[1]ESF!E20)</f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f>IF(I21&gt;0,0,[1]ESF!J21-[1]ESF!I21)</f>
        <v>0</v>
      </c>
      <c r="K21" s="29"/>
    </row>
    <row r="22" spans="1:11" x14ac:dyDescent="0.2">
      <c r="A22" s="34"/>
      <c r="B22" s="42" t="s">
        <v>24</v>
      </c>
      <c r="C22" s="42"/>
      <c r="D22" s="43">
        <f>IF([1]ESF!D22&lt;[1]ESF!E22,[1]ESF!E22-[1]ESF!D22,0)</f>
        <v>0</v>
      </c>
      <c r="E22" s="43">
        <f>IF(D22&gt;0,0,[1]ESF!D22-[1]ESF!E22)</f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">
      <c r="A23" s="38"/>
      <c r="B23" s="39"/>
      <c r="C23" s="40"/>
      <c r="D23" s="41"/>
      <c r="E23" s="41"/>
      <c r="F23" s="33"/>
      <c r="G23" s="42" t="s">
        <v>26</v>
      </c>
      <c r="H23" s="42"/>
      <c r="I23" s="43">
        <f>IF([1]ESF!I23&gt;[1]ESF!J23,[1]ESF!I23-[1]ESF!J23,0)</f>
        <v>0</v>
      </c>
      <c r="J23" s="43">
        <f>IF(I23&gt;0,0,[1]ESF!J23-[1]ESF!I23)</f>
        <v>0</v>
      </c>
      <c r="K23" s="29"/>
    </row>
    <row r="24" spans="1:11" x14ac:dyDescent="0.2">
      <c r="A24" s="38"/>
      <c r="B24" s="35" t="s">
        <v>27</v>
      </c>
      <c r="C24" s="35"/>
      <c r="D24" s="36">
        <f>SUM(D26:D34)</f>
        <v>0</v>
      </c>
      <c r="E24" s="36">
        <f>SUM(E26:E34)</f>
        <v>0</v>
      </c>
      <c r="F24" s="33"/>
      <c r="G24" s="39"/>
      <c r="H24" s="39"/>
      <c r="I24" s="41"/>
      <c r="J24" s="41"/>
      <c r="K24" s="29"/>
    </row>
    <row r="25" spans="1:11" x14ac:dyDescent="0.2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">
      <c r="A28" s="34"/>
      <c r="B28" s="42" t="s">
        <v>32</v>
      </c>
      <c r="C28" s="42"/>
      <c r="D28" s="43">
        <f>IF([1]ESF!D31&lt;[1]ESF!E31,[1]ESF!E31-[1]ESF!D31,0)</f>
        <v>0</v>
      </c>
      <c r="E28" s="43">
        <f>IF(D28&gt;0,0,[1]ESF!D31-[1]ESF!E31)</f>
        <v>0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">
      <c r="A29" s="34"/>
      <c r="B29" s="42" t="s">
        <v>34</v>
      </c>
      <c r="C29" s="42"/>
      <c r="D29" s="43">
        <f>IF([1]ESF!D32&lt;[1]ESF!E32,[1]ESF!E32-[1]ESF!D32,0)</f>
        <v>0</v>
      </c>
      <c r="E29" s="43">
        <f>IF(D29&gt;0,0,[1]ESF!D32-[1]ESF!E32)</f>
        <v>0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">
      <c r="A30" s="34"/>
      <c r="B30" s="42" t="s">
        <v>36</v>
      </c>
      <c r="C30" s="42"/>
      <c r="D30" s="43">
        <f>IF([1]ESF!D33&lt;[1]ESF!E33,[1]ESF!E33-[1]ESF!D33,0)</f>
        <v>0</v>
      </c>
      <c r="E30" s="43">
        <f>IF(D30&gt;0,0,[1]ESF!D33-[1]ESF!E33)</f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">
      <c r="A31" s="34"/>
      <c r="B31" s="44" t="s">
        <v>38</v>
      </c>
      <c r="C31" s="44"/>
      <c r="D31" s="43">
        <f>IF([1]ESF!D34&lt;[1]ESF!E34,[1]ESF!E34-[1]ESF!D34,0)</f>
        <v>0</v>
      </c>
      <c r="E31" s="43">
        <f>IF(D31&gt;0,0,[1]ESF!D34-[1]ESF!E34)</f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0</v>
      </c>
      <c r="J32" s="43">
        <f>IF(I32&gt;0,0,[1]ESF!J34-[1]ESF!I34)</f>
        <v>0</v>
      </c>
      <c r="K32" s="29"/>
    </row>
    <row r="33" spans="1:11" ht="25.5" customHeight="1" x14ac:dyDescent="0.2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1" x14ac:dyDescent="0.2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32056686.539999962</v>
      </c>
      <c r="J34" s="36">
        <f>J36+J42+J50</f>
        <v>11388164.1</v>
      </c>
      <c r="K34" s="29"/>
    </row>
    <row r="35" spans="1:11" x14ac:dyDescent="0.2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1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10702521.979999959</v>
      </c>
      <c r="J36" s="36">
        <f>SUM(J38:J40)</f>
        <v>0</v>
      </c>
      <c r="K36" s="29"/>
    </row>
    <row r="37" spans="1:11" x14ac:dyDescent="0.2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1" x14ac:dyDescent="0.2">
      <c r="A38" s="34"/>
      <c r="B38" s="15"/>
      <c r="C38" s="15"/>
      <c r="D38" s="15"/>
      <c r="E38" s="15"/>
      <c r="F38" s="33"/>
      <c r="G38" s="42" t="s">
        <v>46</v>
      </c>
      <c r="H38" s="42"/>
      <c r="I38" s="43">
        <f>IF([1]ESF!I44&gt;[1]ESF!J44,[1]ESF!I44-[1]ESF!J44,0)</f>
        <v>10702521.979999959</v>
      </c>
      <c r="J38" s="43">
        <f>IF(I38&gt;0,0,[1]ESF!J44-[1]ESF!I44)</f>
        <v>0</v>
      </c>
      <c r="K38" s="29"/>
    </row>
    <row r="39" spans="1:11" x14ac:dyDescent="0.2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1" x14ac:dyDescent="0.2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1" x14ac:dyDescent="0.2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1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21354164.560000002</v>
      </c>
      <c r="J42" s="36">
        <f>SUM(J44:J48)</f>
        <v>11388164.1</v>
      </c>
      <c r="K42" s="29"/>
    </row>
    <row r="43" spans="1:11" x14ac:dyDescent="0.2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1" x14ac:dyDescent="0.2">
      <c r="A44" s="34"/>
      <c r="B44" s="15"/>
      <c r="C44" s="15"/>
      <c r="D44" s="15"/>
      <c r="E44" s="15"/>
      <c r="F44" s="33"/>
      <c r="G44" s="42" t="s">
        <v>50</v>
      </c>
      <c r="H44" s="42"/>
      <c r="I44" s="43">
        <f>IF([1]ESF!I50&gt;[1]ESF!J50,[1]ESF!I50-[1]ESF!J50,0)</f>
        <v>21354164.560000002</v>
      </c>
      <c r="J44" s="43">
        <f>IF(I44&gt;0,0,[1]ESF!J50-[1]ESF!I50)</f>
        <v>0</v>
      </c>
      <c r="K44" s="29"/>
    </row>
    <row r="45" spans="1:11" x14ac:dyDescent="0.2">
      <c r="A45" s="34"/>
      <c r="B45" s="15"/>
      <c r="C45" s="15"/>
      <c r="D45" s="15"/>
      <c r="E45" s="15"/>
      <c r="F45" s="33"/>
      <c r="G45" s="42" t="s">
        <v>51</v>
      </c>
      <c r="H45" s="42"/>
      <c r="I45" s="43">
        <f>IF([1]ESF!I51&gt;[1]ESF!J51,[1]ESF!I51-[1]ESF!J51,0)</f>
        <v>0</v>
      </c>
      <c r="J45" s="43">
        <f>IF(I45&gt;0,0,[1]ESF!J51-[1]ESF!I51)</f>
        <v>11388164.1</v>
      </c>
      <c r="K45" s="29"/>
    </row>
    <row r="46" spans="1:11" x14ac:dyDescent="0.2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1" x14ac:dyDescent="0.2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1" x14ac:dyDescent="0.2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IF([1]ESF!I54&gt;[1]ESF!J54,[1]ESF!I54-[1]ESF!J54,0)</f>
        <v>0</v>
      </c>
      <c r="J48" s="43">
        <f>IF(I48&gt;0,0,[1]ESF!J54-[1]ESF!I54)</f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ht="6" customHeight="1" x14ac:dyDescent="0.2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">
      <c r="B60" s="69"/>
      <c r="C60" s="70" t="s">
        <v>59</v>
      </c>
      <c r="D60" s="70"/>
      <c r="E60" s="60"/>
      <c r="F60" s="60"/>
      <c r="G60" s="71" t="s">
        <v>60</v>
      </c>
      <c r="H60" s="71"/>
      <c r="I60" s="40"/>
      <c r="J60" s="60"/>
    </row>
    <row r="61" spans="1:11" ht="14.1" customHeight="1" x14ac:dyDescent="0.2">
      <c r="B61" s="72"/>
      <c r="C61" s="73" t="s">
        <v>61</v>
      </c>
      <c r="D61" s="73"/>
      <c r="E61" s="74"/>
      <c r="F61" s="74"/>
      <c r="G61" s="75" t="s">
        <v>62</v>
      </c>
      <c r="H61" s="75"/>
      <c r="I61" s="40"/>
      <c r="J61" s="60"/>
    </row>
    <row r="62" spans="1:11" x14ac:dyDescent="0.2">
      <c r="A62" s="76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paperSize="11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2017-08-24T20:16:39Z</dcterms:created>
  <dcterms:modified xsi:type="dcterms:W3CDTF">2017-08-24T20:17:08Z</dcterms:modified>
</cp:coreProperties>
</file>