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D57" i="1"/>
  <c r="L56" i="1"/>
  <c r="D56" i="1"/>
  <c r="P35" i="1"/>
  <c r="P34" i="1" s="1"/>
  <c r="O35" i="1"/>
  <c r="O34" i="1" s="1"/>
  <c r="P29" i="1"/>
  <c r="P28" i="1" s="1"/>
  <c r="P40" i="1" s="1"/>
  <c r="O29" i="1"/>
  <c r="O28" i="1" s="1"/>
  <c r="O40" i="1" s="1"/>
  <c r="H27" i="1"/>
  <c r="G27" i="1"/>
  <c r="P19" i="1"/>
  <c r="O19" i="1"/>
  <c r="P14" i="1"/>
  <c r="P23" i="1" s="1"/>
  <c r="O14" i="1"/>
  <c r="O23" i="1" s="1"/>
  <c r="H14" i="1"/>
  <c r="H48" i="1" s="1"/>
  <c r="G14" i="1"/>
  <c r="G48" i="1" s="1"/>
  <c r="O43" i="1" s="1"/>
  <c r="O48" i="1" s="1"/>
  <c r="P43" i="1" l="1"/>
  <c r="P48" i="1" s="1"/>
</calcChain>
</file>

<file path=xl/sharedStrings.xml><?xml version="1.0" encoding="utf-8"?>
<sst xmlns="http://schemas.openxmlformats.org/spreadsheetml/2006/main" count="63" uniqueCount="54">
  <si>
    <t>ESTADOS DE FLUJOS DE EFECTIVO</t>
  </si>
  <si>
    <t>Al 30 de Junio del 2015</t>
  </si>
  <si>
    <t>(Pesos)</t>
  </si>
  <si>
    <t>Ente Público:</t>
  </si>
  <si>
    <t>UNIVERSIDAD TECNOLOGICA DE LEON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</si>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</sst>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2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5" fillId="3" borderId="0" xfId="2" applyFont="1" applyFill="1" applyBorder="1" applyAlignment="1">
      <alignment horizontal="centerContinuous" vertical="center"/>
    </xf>
    <xf numFmtId="0" fontId="5" fillId="3" borderId="0" xfId="2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5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5" fillId="3" borderId="0" xfId="2" applyFont="1" applyFill="1" applyBorder="1" applyAlignment="1">
      <alignment horizontal="left" vertical="top" wrapText="1"/>
    </xf>
    <xf numFmtId="3" fontId="5" fillId="3" borderId="0" xfId="2" applyNumberFormat="1" applyFont="1" applyFill="1" applyBorder="1" applyAlignment="1" applyProtection="1">
      <alignment vertical="top"/>
      <protection locked="0"/>
    </xf>
    <xf numFmtId="0" fontId="5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5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5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5" fillId="3" borderId="0" xfId="0" applyFont="1" applyFill="1" applyBorder="1"/>
    <xf numFmtId="43" fontId="5" fillId="3" borderId="0" xfId="1" applyFont="1" applyFill="1" applyBorder="1"/>
    <xf numFmtId="0" fontId="5" fillId="3" borderId="0" xfId="0" applyFont="1" applyFill="1" applyBorder="1" applyAlignment="1">
      <alignment vertical="center"/>
    </xf>
    <xf numFmtId="43" fontId="5" fillId="3" borderId="1" xfId="1" applyFont="1" applyFill="1" applyBorder="1" applyAlignment="1" applyProtection="1">
      <protection locked="0"/>
    </xf>
    <xf numFmtId="43" fontId="5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C44" t="str">
            <v>Jesús María Contreras Esparza</v>
          </cell>
          <cell r="G44" t="str">
            <v>Daniel Rocha Gutíerrez</v>
          </cell>
        </row>
        <row r="45">
          <cell r="C45" t="str">
            <v>Rector</v>
          </cell>
          <cell r="G45" t="str">
            <v>Secretarío de Administración y Finanzas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tabSelected="1" showWhiteSpace="0" zoomScale="80" zoomScaleNormal="80" workbookViewId="0">
      <selection activeCell="D16" sqref="D16:F16"/>
    </sheetView>
  </sheetViews>
  <sheetFormatPr baseColWidth="10" defaultRowHeight="12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2015</v>
      </c>
      <c r="H9" s="23">
        <v>2014</v>
      </c>
      <c r="I9" s="24"/>
      <c r="J9" s="21" t="s">
        <v>5</v>
      </c>
      <c r="K9" s="21"/>
      <c r="L9" s="21"/>
      <c r="M9" s="21"/>
      <c r="N9" s="22"/>
      <c r="O9" s="23">
        <v>2015</v>
      </c>
      <c r="P9" s="23">
        <v>2014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>
        <v>2</v>
      </c>
      <c r="C12" s="33"/>
      <c r="D12" s="33"/>
      <c r="E12" s="33"/>
      <c r="F12" s="33"/>
      <c r="G12" s="28"/>
      <c r="H12" s="28"/>
      <c r="I12" s="31"/>
      <c r="J12" s="33" t="s">
        <v>6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7</v>
      </c>
      <c r="D14" s="33"/>
      <c r="E14" s="33"/>
      <c r="F14" s="33"/>
      <c r="G14" s="35">
        <f>SUM(G15:G25)</f>
        <v>93317036.549999997</v>
      </c>
      <c r="H14" s="35">
        <f>SUM(H15:H25)</f>
        <v>194073221.39000002</v>
      </c>
      <c r="I14" s="31"/>
      <c r="J14" s="31"/>
      <c r="K14" s="33" t="s">
        <v>7</v>
      </c>
      <c r="L14" s="33"/>
      <c r="M14" s="33"/>
      <c r="N14" s="33"/>
      <c r="O14" s="35">
        <f>SUM(O15:O17)</f>
        <v>5085561.1399999997</v>
      </c>
      <c r="P14" s="35">
        <f>SUM(P15:P17)</f>
        <v>21822944.940000001</v>
      </c>
      <c r="Q14" s="29"/>
    </row>
    <row r="15" spans="1:17" ht="15" customHeight="1" x14ac:dyDescent="0.2">
      <c r="A15" s="30"/>
      <c r="B15" s="31"/>
      <c r="C15" s="32"/>
      <c r="D15" s="36" t="s">
        <v>8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9</v>
      </c>
      <c r="M15" s="38"/>
      <c r="N15" s="38"/>
      <c r="O15" s="37">
        <v>0</v>
      </c>
      <c r="P15" s="37">
        <v>9840721.9800000004</v>
      </c>
      <c r="Q15" s="29"/>
    </row>
    <row r="16" spans="1:17" ht="15" customHeight="1" x14ac:dyDescent="0.2">
      <c r="A16" s="30"/>
      <c r="B16" s="31"/>
      <c r="C16" s="32"/>
      <c r="D16" s="36" t="s">
        <v>10</v>
      </c>
      <c r="E16" s="36"/>
      <c r="F16" s="36"/>
      <c r="G16" s="37"/>
      <c r="H16" s="37"/>
      <c r="I16" s="31"/>
      <c r="J16" s="31"/>
      <c r="K16" s="4"/>
      <c r="L16" s="38" t="s">
        <v>11</v>
      </c>
      <c r="M16" s="38"/>
      <c r="N16" s="38"/>
      <c r="O16" s="37">
        <v>5085561.1399999997</v>
      </c>
      <c r="P16" s="37">
        <v>11982222.960000001</v>
      </c>
      <c r="Q16" s="29"/>
    </row>
    <row r="17" spans="1:17" ht="15" customHeight="1" x14ac:dyDescent="0.2">
      <c r="A17" s="30"/>
      <c r="B17" s="31"/>
      <c r="C17" s="39"/>
      <c r="D17" s="36" t="s">
        <v>12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13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14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15</v>
      </c>
      <c r="E19" s="36"/>
      <c r="F19" s="36"/>
      <c r="G19" s="37">
        <v>4248348.38</v>
      </c>
      <c r="H19" s="37">
        <v>9685597.8100000005</v>
      </c>
      <c r="I19" s="31"/>
      <c r="J19" s="31"/>
      <c r="K19" s="40" t="s">
        <v>16</v>
      </c>
      <c r="L19" s="40"/>
      <c r="M19" s="40"/>
      <c r="N19" s="40"/>
      <c r="O19" s="35">
        <f>SUM(O20:O22)</f>
        <v>342156.21</v>
      </c>
      <c r="P19" s="35">
        <f>SUM(P20:P22)</f>
        <v>22879329.829999998</v>
      </c>
      <c r="Q19" s="29"/>
    </row>
    <row r="20" spans="1:17" ht="15" customHeight="1" x14ac:dyDescent="0.2">
      <c r="A20" s="30"/>
      <c r="B20" s="31"/>
      <c r="C20" s="39"/>
      <c r="D20" s="36" t="s">
        <v>17</v>
      </c>
      <c r="E20" s="36"/>
      <c r="F20" s="36"/>
      <c r="G20" s="37">
        <v>4438366.16</v>
      </c>
      <c r="H20" s="37">
        <v>10576533.68</v>
      </c>
      <c r="I20" s="31"/>
      <c r="J20" s="31"/>
      <c r="K20" s="28"/>
      <c r="L20" s="39" t="s">
        <v>9</v>
      </c>
      <c r="M20" s="39"/>
      <c r="N20" s="39"/>
      <c r="O20" s="37">
        <v>0</v>
      </c>
      <c r="P20" s="37">
        <v>11969288.800000001</v>
      </c>
      <c r="Q20" s="29"/>
    </row>
    <row r="21" spans="1:17" ht="15" customHeight="1" x14ac:dyDescent="0.2">
      <c r="A21" s="30"/>
      <c r="B21" s="31"/>
      <c r="C21" s="39"/>
      <c r="D21" s="36" t="s">
        <v>18</v>
      </c>
      <c r="E21" s="36"/>
      <c r="F21" s="36"/>
      <c r="G21" s="37">
        <v>956498.06</v>
      </c>
      <c r="H21" s="37">
        <v>7948295.46</v>
      </c>
      <c r="I21" s="31"/>
      <c r="J21" s="31"/>
      <c r="K21" s="28"/>
      <c r="L21" s="38" t="s">
        <v>11</v>
      </c>
      <c r="M21" s="38"/>
      <c r="N21" s="38"/>
      <c r="O21" s="37">
        <v>342156.21</v>
      </c>
      <c r="P21" s="37">
        <v>10910041.029999999</v>
      </c>
      <c r="Q21" s="29"/>
    </row>
    <row r="22" spans="1:17" ht="28.5" customHeight="1" x14ac:dyDescent="0.2">
      <c r="A22" s="30"/>
      <c r="B22" s="31"/>
      <c r="C22" s="39"/>
      <c r="D22" s="36" t="s">
        <v>19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20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21</v>
      </c>
      <c r="E23" s="36"/>
      <c r="F23" s="36"/>
      <c r="G23" s="37">
        <v>35456958</v>
      </c>
      <c r="H23" s="37">
        <v>70400939.430000007</v>
      </c>
      <c r="I23" s="31"/>
      <c r="J23" s="31"/>
      <c r="K23" s="33" t="s">
        <v>22</v>
      </c>
      <c r="L23" s="33"/>
      <c r="M23" s="33"/>
      <c r="N23" s="33"/>
      <c r="O23" s="35">
        <f>O14-O19</f>
        <v>4743404.93</v>
      </c>
      <c r="P23" s="35">
        <f>P14-P19</f>
        <v>-1056384.8899999969</v>
      </c>
      <c r="Q23" s="29"/>
    </row>
    <row r="24" spans="1:17" ht="15" customHeight="1" x14ac:dyDescent="0.2">
      <c r="A24" s="30"/>
      <c r="B24" s="31"/>
      <c r="C24" s="39"/>
      <c r="D24" s="36" t="s">
        <v>23</v>
      </c>
      <c r="E24" s="36"/>
      <c r="F24" s="36"/>
      <c r="G24" s="37">
        <v>46468581.689999998</v>
      </c>
      <c r="H24" s="37">
        <v>93387297.590000004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24</v>
      </c>
      <c r="E25" s="36"/>
      <c r="F25" s="41"/>
      <c r="G25" s="37">
        <v>1748284.26</v>
      </c>
      <c r="H25" s="37">
        <v>2074557.42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25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16</v>
      </c>
      <c r="D27" s="33"/>
      <c r="E27" s="33"/>
      <c r="F27" s="33"/>
      <c r="G27" s="35">
        <f>SUM(G28:G46)</f>
        <v>74520141.659999996</v>
      </c>
      <c r="H27" s="35">
        <f>SUM(H28:H46)</f>
        <v>192096691.01000002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26</v>
      </c>
      <c r="E28" s="36"/>
      <c r="F28" s="36"/>
      <c r="G28" s="37">
        <v>62699394.799999997</v>
      </c>
      <c r="H28" s="37">
        <v>128035164.11</v>
      </c>
      <c r="I28" s="31"/>
      <c r="J28" s="31"/>
      <c r="K28" s="40" t="s">
        <v>7</v>
      </c>
      <c r="L28" s="40"/>
      <c r="M28" s="40"/>
      <c r="N28" s="40"/>
      <c r="O28" s="35">
        <f>O29+O32</f>
        <v>12059608.25</v>
      </c>
      <c r="P28" s="35">
        <f>P29+P32</f>
        <v>19532690.370000001</v>
      </c>
      <c r="Q28" s="29"/>
    </row>
    <row r="29" spans="1:17" ht="15" customHeight="1" x14ac:dyDescent="0.2">
      <c r="A29" s="30"/>
      <c r="B29" s="31"/>
      <c r="C29" s="40"/>
      <c r="D29" s="36" t="s">
        <v>27</v>
      </c>
      <c r="E29" s="36"/>
      <c r="F29" s="36"/>
      <c r="G29" s="37">
        <v>1525899.76</v>
      </c>
      <c r="H29" s="37">
        <v>13302492.539999999</v>
      </c>
      <c r="I29" s="31"/>
      <c r="J29" s="4"/>
      <c r="K29" s="4"/>
      <c r="L29" s="39" t="s">
        <v>28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29</v>
      </c>
      <c r="E30" s="36"/>
      <c r="F30" s="36"/>
      <c r="G30" s="37">
        <v>10244081.6</v>
      </c>
      <c r="H30" s="37">
        <v>50191878.390000001</v>
      </c>
      <c r="I30" s="31"/>
      <c r="J30" s="31"/>
      <c r="K30" s="40"/>
      <c r="L30" s="39" t="s">
        <v>30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31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32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33</v>
      </c>
      <c r="M32" s="38"/>
      <c r="N32" s="38"/>
      <c r="O32" s="37">
        <v>12059608.25</v>
      </c>
      <c r="P32" s="37">
        <v>19532690.370000001</v>
      </c>
      <c r="Q32" s="29"/>
    </row>
    <row r="33" spans="1:17" ht="15" customHeight="1" x14ac:dyDescent="0.2">
      <c r="A33" s="30"/>
      <c r="B33" s="31"/>
      <c r="C33" s="40"/>
      <c r="D33" s="36" t="s">
        <v>34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35</v>
      </c>
      <c r="E34" s="36"/>
      <c r="F34" s="36"/>
      <c r="G34" s="37">
        <v>0</v>
      </c>
      <c r="H34" s="37">
        <v>0</v>
      </c>
      <c r="I34" s="31"/>
      <c r="J34" s="31"/>
      <c r="K34" s="40" t="s">
        <v>16</v>
      </c>
      <c r="L34" s="40"/>
      <c r="M34" s="40"/>
      <c r="N34" s="40"/>
      <c r="O34" s="35">
        <f>O35+O38</f>
        <v>47604808.299999997</v>
      </c>
      <c r="P34" s="35">
        <f>P35+P38</f>
        <v>11063591.68</v>
      </c>
      <c r="Q34" s="29"/>
    </row>
    <row r="35" spans="1:17" ht="15" customHeight="1" x14ac:dyDescent="0.2">
      <c r="A35" s="30"/>
      <c r="B35" s="31"/>
      <c r="C35" s="40"/>
      <c r="D35" s="36" t="s">
        <v>36</v>
      </c>
      <c r="E35" s="36"/>
      <c r="F35" s="36"/>
      <c r="G35" s="37">
        <v>50765.5</v>
      </c>
      <c r="H35" s="37">
        <v>567155.97</v>
      </c>
      <c r="I35" s="31"/>
      <c r="J35" s="31"/>
      <c r="K35" s="4"/>
      <c r="L35" s="39" t="s">
        <v>37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38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30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39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31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40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41</v>
      </c>
      <c r="M38" s="38"/>
      <c r="N38" s="38"/>
      <c r="O38" s="37">
        <v>47604808.299999997</v>
      </c>
      <c r="P38" s="37">
        <v>11063591.68</v>
      </c>
      <c r="Q38" s="29"/>
    </row>
    <row r="39" spans="1:17" ht="15" customHeight="1" x14ac:dyDescent="0.2">
      <c r="A39" s="30"/>
      <c r="B39" s="31"/>
      <c r="C39" s="40"/>
      <c r="D39" s="36" t="s">
        <v>42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43</v>
      </c>
      <c r="E40" s="36"/>
      <c r="F40" s="36"/>
      <c r="G40" s="37">
        <v>0</v>
      </c>
      <c r="H40" s="37">
        <v>0</v>
      </c>
      <c r="I40" s="31"/>
      <c r="J40" s="31"/>
      <c r="K40" s="33" t="s">
        <v>44</v>
      </c>
      <c r="L40" s="33"/>
      <c r="M40" s="33"/>
      <c r="N40" s="33"/>
      <c r="O40" s="35">
        <f>O28-O34</f>
        <v>-35545200.049999997</v>
      </c>
      <c r="P40" s="35">
        <f>P28-P34</f>
        <v>8469098.6900000013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45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46</v>
      </c>
      <c r="E43" s="36"/>
      <c r="F43" s="36"/>
      <c r="G43" s="37">
        <v>0</v>
      </c>
      <c r="H43" s="37">
        <v>0</v>
      </c>
      <c r="I43" s="31"/>
      <c r="J43" s="42" t="s">
        <v>47</v>
      </c>
      <c r="K43" s="42"/>
      <c r="L43" s="42"/>
      <c r="M43" s="42"/>
      <c r="N43" s="42"/>
      <c r="O43" s="43">
        <f>G48+O23+O40</f>
        <v>-12004900.229999997</v>
      </c>
      <c r="P43" s="43">
        <f>H48+P23-P40</f>
        <v>-7548953.200000003</v>
      </c>
      <c r="Q43" s="29"/>
    </row>
    <row r="44" spans="1:17" ht="15" customHeight="1" x14ac:dyDescent="0.2">
      <c r="A44" s="30"/>
      <c r="B44" s="31"/>
      <c r="C44" s="40"/>
      <c r="D44" s="36" t="s">
        <v>48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49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50</v>
      </c>
      <c r="K47" s="42"/>
      <c r="L47" s="42"/>
      <c r="M47" s="42"/>
      <c r="N47" s="42"/>
      <c r="O47" s="43">
        <v>0</v>
      </c>
      <c r="P47" s="43">
        <v>0</v>
      </c>
      <c r="Q47" s="29"/>
    </row>
    <row r="48" spans="1:17" s="47" customFormat="1" x14ac:dyDescent="0.2">
      <c r="A48" s="44"/>
      <c r="B48" s="45"/>
      <c r="C48" s="33" t="s">
        <v>51</v>
      </c>
      <c r="D48" s="33"/>
      <c r="E48" s="33"/>
      <c r="F48" s="33"/>
      <c r="G48" s="43">
        <f>G14-G27</f>
        <v>18796894.890000001</v>
      </c>
      <c r="H48" s="43">
        <f>H14-H27</f>
        <v>1976530.3799999952</v>
      </c>
      <c r="I48" s="45"/>
      <c r="J48" s="42" t="s">
        <v>52</v>
      </c>
      <c r="K48" s="42"/>
      <c r="L48" s="42"/>
      <c r="M48" s="42"/>
      <c r="N48" s="42"/>
      <c r="O48" s="43">
        <f>+O47+O43</f>
        <v>-12004900.229999997</v>
      </c>
      <c r="P48" s="43">
        <f>+P43+P47</f>
        <v>-7548953.200000003</v>
      </c>
      <c r="Q48" s="46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8"/>
      <c r="Q49" s="46"/>
    </row>
    <row r="50" spans="1:17" ht="14.25" customHeight="1" x14ac:dyDescent="0.2">
      <c r="A50" s="49"/>
      <c r="B50" s="50"/>
      <c r="C50" s="51"/>
      <c r="D50" s="51"/>
      <c r="E50" s="51"/>
      <c r="F50" s="51"/>
      <c r="G50" s="52"/>
      <c r="H50" s="52"/>
      <c r="I50" s="50"/>
      <c r="J50" s="53"/>
      <c r="K50" s="53"/>
      <c r="L50" s="53"/>
      <c r="M50" s="53"/>
      <c r="N50" s="53"/>
      <c r="O50" s="54"/>
      <c r="P50" s="53"/>
      <c r="Q50" s="55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6" t="s">
        <v>53</v>
      </c>
      <c r="C53" s="56"/>
      <c r="D53" s="56"/>
      <c r="E53" s="56"/>
      <c r="F53" s="56"/>
      <c r="G53" s="56"/>
      <c r="H53" s="56"/>
      <c r="I53" s="56"/>
      <c r="J53" s="56"/>
      <c r="K53" s="4"/>
      <c r="L53" s="4"/>
      <c r="M53" s="4"/>
      <c r="N53" s="4"/>
      <c r="O53" s="57"/>
      <c r="P53" s="4"/>
      <c r="Q53" s="4"/>
    </row>
    <row r="54" spans="1:17" ht="22.5" customHeight="1" x14ac:dyDescent="0.2">
      <c r="A54" s="4"/>
      <c r="B54" s="56"/>
      <c r="C54" s="58"/>
      <c r="D54" s="59"/>
      <c r="E54" s="59"/>
      <c r="F54" s="4"/>
      <c r="G54" s="60"/>
      <c r="H54" s="58"/>
      <c r="I54" s="59"/>
      <c r="J54" s="59"/>
      <c r="K54" s="4"/>
      <c r="L54" s="4"/>
      <c r="M54" s="4"/>
      <c r="N54" s="4"/>
      <c r="O54" s="57"/>
      <c r="P54" s="4"/>
      <c r="Q54" s="4"/>
    </row>
    <row r="55" spans="1:17" ht="29.25" customHeight="1" x14ac:dyDescent="0.2">
      <c r="A55" s="4"/>
      <c r="B55" s="56"/>
      <c r="C55" s="58"/>
      <c r="D55" s="61"/>
      <c r="E55" s="61"/>
      <c r="F55" s="62"/>
      <c r="G55" s="62"/>
      <c r="H55" s="58"/>
      <c r="I55" s="59"/>
      <c r="J55" s="59"/>
      <c r="K55" s="4"/>
      <c r="L55" s="63"/>
      <c r="M55" s="63"/>
      <c r="N55" s="63"/>
      <c r="O55" s="63"/>
      <c r="P55" s="4"/>
      <c r="Q55" s="4"/>
    </row>
    <row r="56" spans="1:17" ht="14.1" customHeight="1" x14ac:dyDescent="0.2">
      <c r="A56" s="4"/>
      <c r="B56" s="64"/>
      <c r="C56" s="4"/>
      <c r="D56" s="65" t="str">
        <f>+[1]EVHP!C44</f>
        <v>Jesús María Contreras Esparza</v>
      </c>
      <c r="E56" s="65"/>
      <c r="F56" s="66"/>
      <c r="G56" s="66"/>
      <c r="H56" s="4"/>
      <c r="I56" s="67"/>
      <c r="J56" s="4"/>
      <c r="K56" s="6"/>
      <c r="L56" s="68" t="str">
        <f>+[1]EVHP!G44</f>
        <v>Daniel Rocha Gutíerrez</v>
      </c>
      <c r="M56" s="68"/>
      <c r="N56" s="68"/>
      <c r="O56" s="68"/>
      <c r="P56" s="4"/>
      <c r="Q56" s="4"/>
    </row>
    <row r="57" spans="1:17" ht="14.1" customHeight="1" x14ac:dyDescent="0.2">
      <c r="A57" s="4"/>
      <c r="B57" s="69"/>
      <c r="C57" s="4"/>
      <c r="D57" s="70" t="str">
        <f>+[1]EVHP!C45</f>
        <v>Rector</v>
      </c>
      <c r="E57" s="70"/>
      <c r="F57" s="70"/>
      <c r="G57" s="70"/>
      <c r="H57" s="4"/>
      <c r="I57" s="67"/>
      <c r="J57" s="4"/>
      <c r="L57" s="71" t="str">
        <f>+[1]EVHP!G45</f>
        <v>Secretarío de Administración y Finanzas</v>
      </c>
      <c r="M57" s="71"/>
      <c r="N57" s="71"/>
      <c r="O57" s="71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2017-08-24T18:06:44Z</dcterms:created>
  <dcterms:modified xsi:type="dcterms:W3CDTF">2017-08-24T18:07:14Z</dcterms:modified>
</cp:coreProperties>
</file>