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B44" i="3" s="1"/>
  <c r="B59" i="3" s="1"/>
  <c r="E76" i="3" l="1"/>
  <c r="F76" i="3"/>
  <c r="F44" i="3"/>
  <c r="F56" i="3" s="1"/>
  <c r="C44" i="3"/>
  <c r="C59" i="3" s="1"/>
  <c r="E44" i="3"/>
  <c r="E56" i="3" s="1"/>
  <c r="E78" i="3" l="1"/>
  <c r="F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<sst xmlns="http://schemas.openxmlformats.org/spreadsheetml/2006/main" count="121" uniqueCount="120">
  <si>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</si>
  <si>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</si>
  <si>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</si>
  <si>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</si>
  <si>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</si>
  <si>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</si>
  <si>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</si>
  <si>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</si>
  <si>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</si>
  <si>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</si>
  <si>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</si>
  <si>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</si>
  <si>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</si>
  <si>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</si>
  <si>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</si>
  <si>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</si>
  <si>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</si>
  <si>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</si>
  <si>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</si>
  <si>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</si>
  <si>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</si>
  <si>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</si>
  <si>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</si>
  <si>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</si>
  <si>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</si>
  <si>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</si>
  <si>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</si>
  <si>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</si>
  <si>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</si>
  <si>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</si>
  <si>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</si>
  <si>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</si>
  <si>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</si>
  <si>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</si>
  <si>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</si>
  <si>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</si>
  <si>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</si>
  <si>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</si>
  <si>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</si>
  <si>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</si>
  <si>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</si>
  <si>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</si>
  <si>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</si>
  <si>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</si>
  <si>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</si>
  <si>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</si>
  <si>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</si>
  <si>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</si>
  <si>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</si>
  <si>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</si>
  <si>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</si>
  <si>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</si>
  <si>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</si>
  <si>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</si>
  <si>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</si>
  <si>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</si>
  <si>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</si>
  <si>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</si>
  <si>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</si>
  <si>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</si>
  <si>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</si>
  <si>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</si>
  <si>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</si>
  <si>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</si>
  <si>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</si>
  <si>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</si>
  <si>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</si>
  <si>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</si>
  <si>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</si>
  <si>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</si>
  <si>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</si>
  <si>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</si>
  <si>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</si>
  <si>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</si>
  <si>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</si>
  <si>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</si>
  <si>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</si>
  <si>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</si>
  <si>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</si>
  <si>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</si>
  <si>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</si>
  <si>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</si>
  <si>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</si>
  <si>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</si>
  <si>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</si>
  <si>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</si>
  <si>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</si>
  <si>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</si>
  <si>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</si>
  <si>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</si>
  <si>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</si>
  <si>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</si>
  <si>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</si>
  <si>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</si>
  <si>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</si>
  <si>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</si>
  <si>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</si>
  <si>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</si>
  <si>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</si>
  <si>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</si>
  <si>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</si>
  <si>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</si>
  <si>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</si>
  <si>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</si>
  <si>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</si>
  <si>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</si>
  <si>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</si>
  <si>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</si>
  <si>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</si>
  <si>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</si>
  <si>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</si>
  <si>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</si>
  <si>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</si>
  <si>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</si>
  <si>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</si>
  <si>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</si>
  <si>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</si>
  <si>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</si>
  <si>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</si>
  <si>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Diciembre de 2016 y al 31 de Diciembre de 2015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</si>
</sst>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164" fontId="2" fillId="0" borderId="4" xfId="0" applyNumberFormat="1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tabSelected="1" topLeftCell="B1" zoomScale="120" zoomScaleNormal="120" workbookViewId="0">
      <selection sqref="A1:F79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3" t="s">
        <v>119</v>
      </c>
      <c r="B1" s="24"/>
      <c r="C1" s="24"/>
      <c r="D1" s="24"/>
      <c r="E1" s="24"/>
      <c r="F1" s="25"/>
    </row>
    <row r="2" spans="1:6" x14ac:dyDescent="0.2">
      <c r="A2" s="1" t="s">
        <v>0</v>
      </c>
      <c r="B2" s="2">
        <v>2016</v>
      </c>
      <c r="C2" s="2">
        <v>2015</v>
      </c>
      <c r="D2" s="1" t="s">
        <v>0</v>
      </c>
      <c r="E2" s="2">
        <v>2016</v>
      </c>
      <c r="F2" s="2">
        <v>2015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21222392.760000002</v>
      </c>
      <c r="C6" s="9">
        <f>SUM(C7:C13)</f>
        <v>19819831.940000001</v>
      </c>
      <c r="D6" s="5" t="s">
        <v>6</v>
      </c>
      <c r="E6" s="9">
        <f>SUM(E7:E15)</f>
        <v>22047244.219999999</v>
      </c>
      <c r="F6" s="9">
        <f>SUM(F7:F15)</f>
        <v>19583629.120000001</v>
      </c>
    </row>
    <row r="7" spans="1:6" x14ac:dyDescent="0.2">
      <c r="A7" s="10" t="s">
        <v>7</v>
      </c>
      <c r="B7" s="9">
        <v>0</v>
      </c>
      <c r="C7" s="9">
        <v>0</v>
      </c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21222392.760000002</v>
      </c>
      <c r="C8" s="9">
        <v>19819831.940000001</v>
      </c>
      <c r="D8" s="11" t="s">
        <v>10</v>
      </c>
      <c r="E8" s="9">
        <v>903501.7</v>
      </c>
      <c r="F8" s="9">
        <v>1398443.58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2684533.84</v>
      </c>
      <c r="F13" s="9">
        <v>2726133.28</v>
      </c>
    </row>
    <row r="14" spans="1:6" x14ac:dyDescent="0.2">
      <c r="A14" s="3" t="s">
        <v>21</v>
      </c>
      <c r="B14" s="9">
        <f>SUM(B15:B21)</f>
        <v>85253910.219999999</v>
      </c>
      <c r="C14" s="9">
        <f>SUM(C15:C21)</f>
        <v>82705659.189999998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37659708.009999998</v>
      </c>
      <c r="C15" s="9">
        <v>44826802.759999998</v>
      </c>
      <c r="D15" s="11" t="s">
        <v>24</v>
      </c>
      <c r="E15" s="9">
        <v>18459208.68</v>
      </c>
      <c r="F15" s="9">
        <v>15459052.26</v>
      </c>
    </row>
    <row r="16" spans="1:6" x14ac:dyDescent="0.2">
      <c r="A16" s="10" t="s">
        <v>25</v>
      </c>
      <c r="B16" s="9">
        <v>4336306.3</v>
      </c>
      <c r="C16" s="9">
        <v>4471247.26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43254888.090000004</v>
      </c>
      <c r="C17" s="9">
        <v>33404952.309999999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3007.82</v>
      </c>
      <c r="C19" s="9">
        <v>2656.86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7151286.3499999996</v>
      </c>
      <c r="C22" s="9">
        <f>SUM(C23:C27)</f>
        <v>12042484.609999999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7151286.3499999996</v>
      </c>
      <c r="C23" s="9">
        <v>12042484.609999999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72290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72290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1078906.67</v>
      </c>
      <c r="F39" s="9">
        <f>SUM(F40:F42)</f>
        <v>1078236.67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69577</v>
      </c>
      <c r="F40" s="9">
        <v>69577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1009329.67</v>
      </c>
      <c r="F42" s="9">
        <v>1008659.67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114214226.17999999</v>
      </c>
      <c r="C44" s="7">
        <f>C6+C14+C22+C28+C34+C35+C38</f>
        <v>115154612.58999999</v>
      </c>
      <c r="D44" s="8" t="s">
        <v>80</v>
      </c>
      <c r="E44" s="7">
        <f>E6+E16+E20+E23+E24+E28+E35+E39</f>
        <v>23198160.890000001</v>
      </c>
      <c r="F44" s="7">
        <f>F6+F16+F20+F23+F24+F28+F35+F39</f>
        <v>20734155.789999999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244482125.88</v>
      </c>
      <c r="C49" s="9">
        <v>232339987.15000001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205464148.78999999</v>
      </c>
      <c r="C50" s="9">
        <v>200413342.59999999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22">
        <v>-222851651.30000001</v>
      </c>
      <c r="C52" s="22">
        <v>-210141910.00999999</v>
      </c>
      <c r="D52" s="5" t="s">
        <v>94</v>
      </c>
      <c r="E52" s="9">
        <v>1002525.5</v>
      </c>
      <c r="F52" s="9">
        <v>1598212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1002525.5</v>
      </c>
      <c r="F54" s="7">
        <f>SUM(F47:F52)</f>
        <v>1598212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24200686.390000001</v>
      </c>
      <c r="F56" s="7">
        <f>F54+F44</f>
        <v>22332367.789999999</v>
      </c>
    </row>
    <row r="57" spans="1:6" x14ac:dyDescent="0.2">
      <c r="A57" s="12" t="s">
        <v>100</v>
      </c>
      <c r="B57" s="7">
        <f>SUM(B47:B55)</f>
        <v>232464325.24999991</v>
      </c>
      <c r="C57" s="7">
        <f>SUM(C47:C55)</f>
        <v>227981121.61999997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346678551.42999989</v>
      </c>
      <c r="C59" s="7">
        <f>C44+C57</f>
        <v>343135734.20999998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330662004.24000001</v>
      </c>
      <c r="F60" s="9">
        <f>SUM(F61:F63)</f>
        <v>317263141.83999997</v>
      </c>
    </row>
    <row r="61" spans="1:6" x14ac:dyDescent="0.2">
      <c r="A61" s="13"/>
      <c r="B61" s="9"/>
      <c r="C61" s="9"/>
      <c r="D61" s="5" t="s">
        <v>104</v>
      </c>
      <c r="E61" s="9">
        <v>307803590.04000002</v>
      </c>
      <c r="F61" s="9">
        <v>294404727.63999999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-8184139.1999999993</v>
      </c>
      <c r="F65" s="9">
        <f>SUM(F66:F70)</f>
        <v>3540224.5799999996</v>
      </c>
    </row>
    <row r="66" spans="1:6" x14ac:dyDescent="0.2">
      <c r="A66" s="13"/>
      <c r="B66" s="9"/>
      <c r="C66" s="9"/>
      <c r="D66" s="5" t="s">
        <v>108</v>
      </c>
      <c r="E66" s="9">
        <v>-11388164.1</v>
      </c>
      <c r="F66" s="9">
        <v>-19638323.870000001</v>
      </c>
    </row>
    <row r="67" spans="1:6" x14ac:dyDescent="0.2">
      <c r="A67" s="13"/>
      <c r="B67" s="9"/>
      <c r="C67" s="9"/>
      <c r="D67" s="5" t="s">
        <v>109</v>
      </c>
      <c r="E67" s="9">
        <v>3204024.9</v>
      </c>
      <c r="F67" s="9">
        <v>22281447.800000001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897100.65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322477865.04000002</v>
      </c>
      <c r="F76" s="7">
        <f>F60+F65+F72</f>
        <v>320803366.41999996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346678551.43000001</v>
      </c>
      <c r="F78" s="7">
        <f>F56+F76</f>
        <v>343135734.20999998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73" fitToHeight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Oscar Eduardo Hernández Cedillo</cp:lastModifiedBy>
  <cp:lastPrinted>2017-02-22T19:52:43Z</cp:lastPrinted>
  <dcterms:created xsi:type="dcterms:W3CDTF">2017-01-11T17:17:46Z</dcterms:created>
  <dcterms:modified xsi:type="dcterms:W3CDTF">2017-09-11T15:25:12Z</dcterms:modified>
</cp:coreProperties>
</file>