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PROGRAMATICO Y ENDEUDAMIENTO\PROGRAMATICO\"/>
    </mc:Choice>
  </mc:AlternateContent>
  <bookViews>
    <workbookView xWindow="0" yWindow="0" windowWidth="16815" windowHeight="7065"/>
  </bookViews>
  <sheets>
    <sheet name="IR" sheetId="3" r:id="rId1"/>
  </sheets>
  <externalReferences>
    <externalReference r:id="rId2"/>
    <externalReference r:id="rId3"/>
  </externalReferences>
  <definedNames>
    <definedName name="_xlnm.Print_Area" localSheetId="0">IR!$A$1:$Y$37</definedName>
  </definedNames>
  <calcPr calcId="162913"/>
</workbook>
</file>

<file path=xl/calcChain.xml><?xml version="1.0" encoding="utf-8"?>
<calcChain xmlns="http://schemas.openxmlformats.org/spreadsheetml/2006/main">
  <c r="Y15" i="3" l="1"/>
  <c r="T18" i="3"/>
  <c r="S18" i="3"/>
  <c r="T22" i="3"/>
  <c r="S22" i="3"/>
  <c r="T21" i="3"/>
  <c r="S21" i="3"/>
  <c r="T20" i="3"/>
  <c r="S20" i="3"/>
  <c r="W10" i="3"/>
  <c r="W11" i="3"/>
  <c r="W12" i="3"/>
  <c r="W13" i="3"/>
  <c r="W14" i="3"/>
  <c r="W15" i="3"/>
  <c r="W16" i="3"/>
  <c r="W18" i="3"/>
  <c r="W19" i="3"/>
  <c r="W20" i="3"/>
  <c r="W21" i="3"/>
  <c r="W22" i="3"/>
  <c r="W24" i="3"/>
  <c r="W25" i="3"/>
  <c r="W26" i="3"/>
  <c r="W27" i="3"/>
  <c r="W28" i="3"/>
  <c r="W29" i="3"/>
  <c r="V10" i="3"/>
  <c r="V11" i="3"/>
  <c r="V12" i="3"/>
  <c r="V13" i="3"/>
  <c r="V14" i="3"/>
  <c r="V15" i="3"/>
  <c r="V16" i="3"/>
  <c r="V18" i="3"/>
  <c r="V19" i="3"/>
  <c r="V20" i="3"/>
  <c r="V21" i="3"/>
  <c r="V22" i="3"/>
  <c r="V24" i="3"/>
  <c r="V25" i="3"/>
  <c r="V26" i="3"/>
  <c r="V27" i="3"/>
  <c r="V28" i="3"/>
  <c r="V29" i="3"/>
  <c r="U10" i="3"/>
  <c r="U11" i="3"/>
  <c r="U12" i="3"/>
  <c r="U13" i="3"/>
  <c r="U14" i="3"/>
  <c r="U15" i="3"/>
  <c r="U16" i="3"/>
  <c r="U18" i="3"/>
  <c r="U19" i="3"/>
  <c r="U20" i="3"/>
  <c r="U21" i="3"/>
  <c r="U22" i="3"/>
  <c r="U24" i="3"/>
  <c r="U25" i="3"/>
  <c r="U26" i="3"/>
  <c r="U27" i="3"/>
  <c r="U28" i="3"/>
  <c r="U29" i="3"/>
  <c r="Y29" i="3"/>
  <c r="X29" i="3"/>
  <c r="X28" i="3"/>
  <c r="Y28" i="3"/>
  <c r="B3" i="3"/>
  <c r="X27" i="3"/>
  <c r="X16" i="3"/>
  <c r="X26" i="3"/>
  <c r="X25" i="3"/>
  <c r="X24" i="3"/>
  <c r="Y26" i="3"/>
  <c r="Y25" i="3"/>
  <c r="Y24" i="3"/>
  <c r="Y16" i="3"/>
  <c r="Y27" i="3"/>
  <c r="X10" i="3"/>
  <c r="X11" i="3"/>
  <c r="X12" i="3"/>
  <c r="X13" i="3"/>
  <c r="X14" i="3"/>
  <c r="X15" i="3"/>
  <c r="X18" i="3"/>
  <c r="X19" i="3"/>
  <c r="X20" i="3"/>
  <c r="X21" i="3"/>
  <c r="X22" i="3"/>
  <c r="Y12" i="3"/>
  <c r="Y14" i="3"/>
  <c r="Y18" i="3"/>
  <c r="Y20" i="3"/>
  <c r="Y21" i="3"/>
  <c r="Y10" i="3"/>
  <c r="Y11" i="3"/>
  <c r="Y13" i="3"/>
  <c r="Y19" i="3"/>
  <c r="Y22" i="3"/>
  <c r="U30" i="3" l="1"/>
  <c r="V30" i="3"/>
  <c r="W30" i="3"/>
</calcChain>
</file>

<file path=xl/sharedStrings.xml><?xml version="1.0" encoding="utf-8"?>
<sst xmlns="http://schemas.openxmlformats.org/spreadsheetml/2006/main" count="278" uniqueCount="138">
  <si>
    <t>Ente Público:</t>
  </si>
  <si>
    <t>Aprobado</t>
  </si>
  <si>
    <t>Modificado</t>
  </si>
  <si>
    <t>Devengado</t>
  </si>
  <si>
    <t>Bajo protesta de decir verdad declaramos que los Estados Financieros y sus Notas son razonablemente correctos y responsabilidad del emisor</t>
  </si>
  <si>
    <t>UR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</si>
  <si>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</si>
  <si>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</si>
  <si>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</si>
  <si>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</si>
  <si>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</si>
  <si>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</si>
  <si>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</si>
  <si>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</si>
  <si>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</si>
  <si>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</si>
  <si>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</si>
  <si>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</si>
  <si>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</si>
  <si>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</si>
  <si>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</si>
  <si>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</si>
  <si>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</si>
  <si>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</si>
  <si>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</si>
  <si>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</si>
  <si>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</si>
  <si>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</si>
  <si>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</si>
  <si>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</si>
  <si>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</si>
  <si>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</si>
  <si>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</si>
  <si>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</si>
  <si>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</si>
  <si>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Rectora </t>
  </si>
  <si>
    <t xml:space="preserve">Sofia Ayala Rodriguez </t>
  </si>
  <si>
    <t xml:space="preserve">Secretario de Administracion y Finanzas </t>
  </si>
  <si>
    <t>P0439</t>
  </si>
  <si>
    <t>P0440</t>
  </si>
  <si>
    <t>P0442</t>
  </si>
  <si>
    <t>P0443</t>
  </si>
  <si>
    <t>P0445</t>
  </si>
  <si>
    <t>P0446</t>
  </si>
  <si>
    <t>P0448</t>
  </si>
  <si>
    <t>P0450</t>
  </si>
  <si>
    <t>Q0592</t>
  </si>
  <si>
    <t>Alfredo Moncada</t>
  </si>
  <si>
    <t>G1034</t>
  </si>
  <si>
    <t>G1146</t>
  </si>
  <si>
    <t>G1154</t>
  </si>
  <si>
    <t>G2025</t>
  </si>
  <si>
    <t>P2437</t>
  </si>
  <si>
    <t>P2749</t>
  </si>
  <si>
    <t>P2782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</si>
  <si>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</si>
  <si>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</si>
  <si>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</si>
  <si>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</si>
  <si>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</si>
  <si>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</si>
  <si>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</si>
  <si>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</si>
  <si>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</si>
  <si>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</si>
  <si>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</si>
  <si>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</si>
  <si>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</si>
  <si>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</si>
  <si>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</si>
  <si>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</si>
  <si>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</si>
  <si>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</si>
  <si>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</si>
  <si>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</si>
  <si>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</si>
  <si>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</si>
  <si>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</si>
  <si>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</si>
  <si>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</si>
  <si>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</si>
  <si>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</si>
  <si>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</si>
  <si>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</si>
  <si>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</si>
  <si>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</si>
  <si>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</si>
  <si>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</si>
  <si>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</si>
  <si>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</si>
  <si>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</si>
  <si>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15</t>
  </si>
  <si>
    <t>02.18</t>
  </si>
  <si>
    <t>02.05.16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</si>
  <si>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</si>
  <si>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</si>
  <si>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</si>
  <si>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</si>
  <si>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</si>
  <si>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</si>
  <si>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P2748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</si>
  <si>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</si>
  <si>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</si>
  <si>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17</t>
  </si>
  <si>
    <t>02.20</t>
  </si>
  <si>
    <t>02.05.18</t>
  </si>
  <si>
    <t>Porcentaje de necesidades de infraestructura y equipamiento atendidas</t>
  </si>
  <si>
    <t>(Necesidades de infraestructura y equipamiento atendidas/ Necesidades de infraestructura y equipamiento identificadas)*100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</si>
  <si>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</si>
  <si>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</si>
  <si>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</si>
  <si>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</si>
  <si>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</si>
  <si>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</si>
  <si>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</si>
  <si>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</si>
  <si>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</si>
  <si>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</si>
  <si>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</si>
  <si>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</si>
  <si>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18</t>
  </si>
  <si>
    <t>02.21</t>
  </si>
  <si>
    <t>02.05.19</t>
  </si>
  <si>
    <t>Porcentaje de alumnos atendidos en programas de disciplinas emergentes o áreas estratégicas</t>
  </si>
  <si>
    <t xml:space="preserve">Alumnos atendidos en programas de disciplinas emergentes o áreas estratégicas/Alumnos programados a ser atendidos en programas de disciplinas emergentes o áreas estratégicas. </t>
  </si>
  <si>
    <t>02.05.20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</si>
  <si>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</si>
  <si>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</si>
  <si>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</si>
  <si>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</si>
  <si>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</si>
  <si>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</si>
  <si>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</si>
  <si>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</si>
  <si>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</si>
  <si>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Proyecto ejecutivo para la construcción de la 1a Etapa de la unicad de docencia dos niveles. Cierre Administrativo.</t>
  </si>
  <si>
    <t>Proyecto</t>
  </si>
  <si>
    <t>Proyecto 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</si>
</sst>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5" applyNumberFormat="0" applyAlignment="0" applyProtection="0"/>
    <xf numFmtId="0" fontId="15" fillId="8" borderId="16" applyNumberFormat="0" applyAlignment="0" applyProtection="0"/>
    <xf numFmtId="0" fontId="16" fillId="8" borderId="15" applyNumberFormat="0" applyAlignment="0" applyProtection="0"/>
    <xf numFmtId="0" fontId="17" fillId="0" borderId="17" applyNumberFormat="0" applyFill="0" applyAlignment="0" applyProtection="0"/>
    <xf numFmtId="0" fontId="18" fillId="9" borderId="18" applyNumberFormat="0" applyAlignment="0" applyProtection="0"/>
    <xf numFmtId="0" fontId="19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</cellStyleXfs>
  <cellXfs count="9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3" fillId="0" borderId="0" xfId="0" applyFont="1"/>
    <xf numFmtId="0" fontId="5" fillId="3" borderId="0" xfId="0" applyFont="1" applyFill="1"/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1" xfId="3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2" fillId="2" borderId="11" xfId="3" applyFont="1" applyFill="1" applyBorder="1" applyAlignment="1">
      <alignment horizontal="center" vertical="center" wrapText="1"/>
    </xf>
    <xf numFmtId="9" fontId="3" fillId="0" borderId="11" xfId="0" applyNumberFormat="1" applyFont="1" applyFill="1" applyBorder="1"/>
    <xf numFmtId="9" fontId="3" fillId="0" borderId="6" xfId="0" applyNumberFormat="1" applyFont="1" applyFill="1" applyBorder="1"/>
    <xf numFmtId="0" fontId="5" fillId="3" borderId="3" xfId="0" applyFont="1" applyFill="1" applyBorder="1" applyAlignment="1">
      <alignment horizontal="right" vertical="center" wrapText="1"/>
    </xf>
    <xf numFmtId="0" fontId="5" fillId="0" borderId="8" xfId="0" applyFont="1" applyBorder="1"/>
    <xf numFmtId="4" fontId="5" fillId="0" borderId="3" xfId="0" applyNumberFormat="1" applyFont="1" applyBorder="1"/>
    <xf numFmtId="9" fontId="3" fillId="3" borderId="0" xfId="2" applyFont="1" applyFill="1" applyBorder="1"/>
    <xf numFmtId="9" fontId="3" fillId="0" borderId="0" xfId="2" applyFont="1" applyBorder="1"/>
    <xf numFmtId="4" fontId="3" fillId="0" borderId="0" xfId="0" applyNumberFormat="1" applyFont="1" applyFill="1"/>
    <xf numFmtId="0" fontId="3" fillId="0" borderId="6" xfId="0" applyFont="1" applyFill="1" applyBorder="1" applyAlignment="1">
      <alignment horizontal="right" vertical="center" wrapText="1"/>
    </xf>
    <xf numFmtId="4" fontId="3" fillId="0" borderId="6" xfId="0" applyNumberFormat="1" applyFont="1" applyFill="1" applyBorder="1"/>
    <xf numFmtId="9" fontId="3" fillId="0" borderId="11" xfId="0" applyNumberFormat="1" applyFont="1" applyBorder="1"/>
    <xf numFmtId="9" fontId="3" fillId="0" borderId="6" xfId="0" applyNumberFormat="1" applyFont="1" applyBorder="1"/>
    <xf numFmtId="4" fontId="3" fillId="0" borderId="0" xfId="0" applyNumberFormat="1" applyFont="1" applyFill="1" applyBorder="1"/>
    <xf numFmtId="0" fontId="5" fillId="0" borderId="10" xfId="0" applyFont="1" applyBorder="1"/>
    <xf numFmtId="4" fontId="3" fillId="0" borderId="2" xfId="0" applyNumberFormat="1" applyFont="1" applyFill="1" applyBorder="1"/>
    <xf numFmtId="4" fontId="3" fillId="0" borderId="11" xfId="0" applyNumberFormat="1" applyFont="1" applyFill="1" applyBorder="1"/>
    <xf numFmtId="0" fontId="3" fillId="3" borderId="3" xfId="0" applyFont="1" applyFill="1" applyBorder="1" applyAlignment="1">
      <alignment vertical="center" wrapText="1"/>
    </xf>
    <xf numFmtId="49" fontId="3" fillId="3" borderId="3" xfId="1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/>
    <xf numFmtId="0" fontId="3" fillId="0" borderId="3" xfId="0" applyFont="1" applyFill="1" applyBorder="1"/>
    <xf numFmtId="0" fontId="3" fillId="0" borderId="3" xfId="0" applyFont="1" applyBorder="1"/>
    <xf numFmtId="43" fontId="5" fillId="3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3" xfId="1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9" fontId="3" fillId="0" borderId="3" xfId="2" applyFont="1" applyFill="1" applyBorder="1" applyAlignment="1">
      <alignment vertical="center"/>
    </xf>
    <xf numFmtId="9" fontId="3" fillId="0" borderId="3" xfId="2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9" fontId="3" fillId="0" borderId="9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9" fontId="3" fillId="0" borderId="4" xfId="0" applyNumberFormat="1" applyFont="1" applyBorder="1"/>
    <xf numFmtId="9" fontId="3" fillId="0" borderId="5" xfId="0" applyNumberFormat="1" applyFont="1" applyFill="1" applyBorder="1"/>
    <xf numFmtId="43" fontId="5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9" fontId="3" fillId="0" borderId="3" xfId="0" applyNumberFormat="1" applyFont="1" applyFill="1" applyBorder="1" applyAlignment="1">
      <alignment vertical="center"/>
    </xf>
    <xf numFmtId="43" fontId="3" fillId="0" borderId="3" xfId="0" applyNumberFormat="1" applyFont="1" applyFill="1" applyBorder="1" applyAlignment="1">
      <alignment vertical="center" wrapText="1"/>
    </xf>
    <xf numFmtId="9" fontId="3" fillId="3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3" borderId="11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2" borderId="11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7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CP-GTO-UTL-2T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I-GTO-UTL-2T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</sheetNames>
    <sheetDataSet>
      <sheetData sheetId="0">
        <row r="3">
          <cell r="B3" t="str">
            <v>Del 1 de Enero al 30 de Junio de 2018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PI"/>
    </sheetNames>
    <sheetDataSet>
      <sheetData sheetId="0">
        <row r="10">
          <cell r="H10">
            <v>35710335.93</v>
          </cell>
          <cell r="J10">
            <v>54755232.849999994</v>
          </cell>
          <cell r="L10">
            <v>11237807.380000001</v>
          </cell>
          <cell r="P10">
            <v>0.31469340983037908</v>
          </cell>
          <cell r="Q10">
            <v>0.2052371398143</v>
          </cell>
        </row>
        <row r="11">
          <cell r="H11">
            <v>1259160.8600000001</v>
          </cell>
          <cell r="J11">
            <v>2252591.5</v>
          </cell>
          <cell r="L11">
            <v>683977.45</v>
          </cell>
          <cell r="P11">
            <v>0.54320100928168935</v>
          </cell>
          <cell r="Q11">
            <v>0.30364025168344994</v>
          </cell>
        </row>
        <row r="12">
          <cell r="H12">
            <v>9215578.4800000004</v>
          </cell>
          <cell r="J12">
            <v>23402504.920000002</v>
          </cell>
          <cell r="L12">
            <v>3624448.55</v>
          </cell>
          <cell r="P12">
            <v>0.3932958259609981</v>
          </cell>
          <cell r="Q12">
            <v>0.15487438470325934</v>
          </cell>
        </row>
        <row r="13">
          <cell r="H13">
            <v>2408644.2799999998</v>
          </cell>
          <cell r="J13">
            <v>4968428.5199999996</v>
          </cell>
          <cell r="L13">
            <v>1786321.2100000002</v>
          </cell>
          <cell r="P13">
            <v>0.74162931605658278</v>
          </cell>
          <cell r="Q13">
            <v>0.35953444893275838</v>
          </cell>
        </row>
        <row r="14">
          <cell r="H14">
            <v>48296161.829999998</v>
          </cell>
          <cell r="J14">
            <v>88769750.390000001</v>
          </cell>
          <cell r="L14">
            <v>32471534.200000003</v>
          </cell>
          <cell r="P14">
            <v>0.67234192055050113</v>
          </cell>
          <cell r="Q14">
            <v>0.3657950378066846</v>
          </cell>
        </row>
        <row r="15">
          <cell r="H15">
            <v>598931.1</v>
          </cell>
          <cell r="J15">
            <v>1327535.58</v>
          </cell>
          <cell r="L15">
            <v>502512.01</v>
          </cell>
          <cell r="P15">
            <v>0.83901472139282807</v>
          </cell>
          <cell r="Q15">
            <v>0.37852997506854014</v>
          </cell>
        </row>
        <row r="16">
          <cell r="H16">
            <v>14593313.279999999</v>
          </cell>
          <cell r="J16">
            <v>27066072.079999998</v>
          </cell>
          <cell r="L16">
            <v>10648847.09</v>
          </cell>
          <cell r="P16">
            <v>0.72970729029672421</v>
          </cell>
          <cell r="Q16">
            <v>0.39343895407227486</v>
          </cell>
        </row>
        <row r="17">
          <cell r="H17">
            <v>1282242.02</v>
          </cell>
          <cell r="J17">
            <v>1579599.54</v>
          </cell>
          <cell r="L17">
            <v>665115.37999999989</v>
          </cell>
          <cell r="P17">
            <v>0.51871282458829404</v>
          </cell>
          <cell r="Q17">
            <v>0.42106582279708682</v>
          </cell>
        </row>
        <row r="18">
          <cell r="H18">
            <v>833688.1</v>
          </cell>
          <cell r="J18">
            <v>1276022.24</v>
          </cell>
          <cell r="L18">
            <v>495725.85</v>
          </cell>
          <cell r="P18">
            <v>0.59461787927643439</v>
          </cell>
          <cell r="Q18">
            <v>0.3884931112172465</v>
          </cell>
        </row>
        <row r="19">
          <cell r="H19">
            <v>6380989.6200000001</v>
          </cell>
          <cell r="J19">
            <v>11175394.91</v>
          </cell>
          <cell r="L19">
            <v>2822232.29</v>
          </cell>
          <cell r="P19">
            <v>0.44228755382303853</v>
          </cell>
          <cell r="Q19">
            <v>0.25253982635321476</v>
          </cell>
        </row>
        <row r="20">
          <cell r="H20">
            <v>4889527.25</v>
          </cell>
          <cell r="J20">
            <v>7216803.7200000007</v>
          </cell>
          <cell r="L20">
            <v>1833364.1199999999</v>
          </cell>
          <cell r="P20">
            <v>0.37495733764445222</v>
          </cell>
          <cell r="Q20">
            <v>0.25404101193983974</v>
          </cell>
        </row>
        <row r="21">
          <cell r="H21">
            <v>242890.27</v>
          </cell>
          <cell r="J21">
            <v>569883.66</v>
          </cell>
          <cell r="L21">
            <v>206363.89</v>
          </cell>
          <cell r="P21">
            <v>0.84961777184405129</v>
          </cell>
          <cell r="Q21">
            <v>0.36211582202584996</v>
          </cell>
        </row>
        <row r="22">
          <cell r="H22">
            <v>689011.66</v>
          </cell>
          <cell r="J22">
            <v>1259125.96</v>
          </cell>
          <cell r="L22">
            <v>201935.86000000002</v>
          </cell>
          <cell r="P22">
            <v>0.29308046833343865</v>
          </cell>
          <cell r="Q22">
            <v>0.16037780683991301</v>
          </cell>
        </row>
        <row r="23">
          <cell r="H23">
            <v>4421654</v>
          </cell>
          <cell r="J23">
            <v>9409398.6099999994</v>
          </cell>
          <cell r="L23">
            <v>4149395.19</v>
          </cell>
          <cell r="P23">
            <v>0.93842602564560684</v>
          </cell>
          <cell r="Q23">
            <v>0.44098410132079635</v>
          </cell>
        </row>
        <row r="24">
          <cell r="H24">
            <v>2229408.4900000002</v>
          </cell>
          <cell r="J24">
            <v>3912471.7700000005</v>
          </cell>
          <cell r="L24">
            <v>1471589.79</v>
          </cell>
          <cell r="P24">
            <v>0.66008082260420564</v>
          </cell>
          <cell r="Q24">
            <v>0.37612789983146633</v>
          </cell>
        </row>
        <row r="25">
          <cell r="H25">
            <v>761870.39</v>
          </cell>
          <cell r="J25">
            <v>1375999.08</v>
          </cell>
          <cell r="L25">
            <v>69241.36</v>
          </cell>
          <cell r="P25">
            <v>9.0883385033509442E-2</v>
          </cell>
          <cell r="Q25">
            <v>5.0320789458667366E-2</v>
          </cell>
        </row>
        <row r="26">
          <cell r="H26">
            <v>0</v>
          </cell>
          <cell r="J26">
            <v>3434555.35</v>
          </cell>
          <cell r="L26">
            <v>359618.04</v>
          </cell>
          <cell r="P26">
            <v>0</v>
          </cell>
          <cell r="Q26">
            <v>0.10470585078793386</v>
          </cell>
        </row>
        <row r="27">
          <cell r="H27">
            <v>0</v>
          </cell>
          <cell r="J27">
            <v>16000000</v>
          </cell>
          <cell r="L27">
            <v>0</v>
          </cell>
          <cell r="P27">
            <v>0</v>
          </cell>
          <cell r="Q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37"/>
  <sheetViews>
    <sheetView showGridLines="0" tabSelected="1" zoomScale="85" zoomScaleNormal="85" workbookViewId="0">
      <selection activeCell="E6" sqref="E6"/>
    </sheetView>
  </sheetViews>
  <sheetFormatPr baseColWidth="10" defaultRowHeight="12.75" x14ac:dyDescent="0.2"/>
  <cols>
    <col min="1" max="1" width="13.5703125" style="1" customWidth="1"/>
    <col min="2" max="2" width="8.5703125" style="7" customWidth="1"/>
    <col min="3" max="3" width="15.7109375" style="7" customWidth="1"/>
    <col min="4" max="4" width="5.42578125" style="7" customWidth="1"/>
    <col min="5" max="5" width="7.42578125" style="7" customWidth="1"/>
    <col min="6" max="6" width="5.42578125" style="7" customWidth="1"/>
    <col min="7" max="7" width="7.42578125" style="7" customWidth="1"/>
    <col min="8" max="8" width="7.5703125" style="7" customWidth="1"/>
    <col min="9" max="13" width="12.7109375" style="7" customWidth="1"/>
    <col min="14" max="14" width="11.42578125" style="7" customWidth="1"/>
    <col min="15" max="15" width="12.85546875" style="7" customWidth="1"/>
    <col min="16" max="16" width="10.85546875" style="1" customWidth="1"/>
    <col min="17" max="20" width="11.42578125" style="7"/>
    <col min="21" max="21" width="15" style="7" customWidth="1"/>
    <col min="22" max="22" width="14.140625" style="7" customWidth="1"/>
    <col min="23" max="23" width="13.7109375" style="7" customWidth="1"/>
    <col min="24" max="16384" width="11.42578125" style="7"/>
  </cols>
  <sheetData>
    <row r="1" spans="1:28" ht="12.75" customHeight="1" x14ac:dyDescent="0.2">
      <c r="B1" s="66" t="s">
        <v>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8" ht="13.5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8" ht="20.25" customHeight="1" x14ac:dyDescent="0.2">
      <c r="B3" s="66" t="str">
        <f>+[1]CProg!B3</f>
        <v>Del 1 de Enero al 30 de Junio de 2018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0</v>
      </c>
      <c r="E5" s="4" t="s">
        <v>34</v>
      </c>
      <c r="F5" s="4"/>
      <c r="G5" s="13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67" t="s">
        <v>7</v>
      </c>
      <c r="C7" s="68"/>
      <c r="D7" s="69" t="s">
        <v>8</v>
      </c>
      <c r="E7" s="70"/>
      <c r="F7" s="70"/>
      <c r="G7" s="70"/>
      <c r="H7" s="71"/>
      <c r="I7" s="72" t="s">
        <v>9</v>
      </c>
      <c r="J7" s="72"/>
      <c r="K7" s="72"/>
      <c r="L7" s="72"/>
      <c r="M7" s="72"/>
      <c r="N7" s="72"/>
      <c r="O7" s="72"/>
      <c r="P7" s="72" t="s">
        <v>10</v>
      </c>
      <c r="Q7" s="72"/>
      <c r="R7" s="72"/>
      <c r="S7" s="72"/>
      <c r="T7" s="72"/>
      <c r="U7" s="72" t="s">
        <v>11</v>
      </c>
      <c r="V7" s="72"/>
      <c r="W7" s="72"/>
      <c r="X7" s="72"/>
      <c r="Y7" s="72"/>
    </row>
    <row r="8" spans="1:28" x14ac:dyDescent="0.2">
      <c r="B8" s="73" t="s">
        <v>12</v>
      </c>
      <c r="C8" s="73" t="s">
        <v>13</v>
      </c>
      <c r="D8" s="75" t="s">
        <v>14</v>
      </c>
      <c r="E8" s="75" t="s">
        <v>15</v>
      </c>
      <c r="F8" s="75" t="s">
        <v>16</v>
      </c>
      <c r="G8" s="75" t="s">
        <v>17</v>
      </c>
      <c r="H8" s="75" t="s">
        <v>5</v>
      </c>
      <c r="I8" s="83" t="s">
        <v>18</v>
      </c>
      <c r="J8" s="83" t="s">
        <v>19</v>
      </c>
      <c r="K8" s="83" t="s">
        <v>20</v>
      </c>
      <c r="L8" s="83" t="s">
        <v>21</v>
      </c>
      <c r="M8" s="83" t="s">
        <v>22</v>
      </c>
      <c r="N8" s="83" t="s">
        <v>23</v>
      </c>
      <c r="O8" s="83" t="s">
        <v>24</v>
      </c>
      <c r="P8" s="83" t="s">
        <v>25</v>
      </c>
      <c r="Q8" s="83" t="s">
        <v>26</v>
      </c>
      <c r="R8" s="83" t="s">
        <v>27</v>
      </c>
      <c r="S8" s="87" t="s">
        <v>28</v>
      </c>
      <c r="T8" s="88"/>
      <c r="U8" s="83" t="s">
        <v>1</v>
      </c>
      <c r="V8" s="83" t="s">
        <v>2</v>
      </c>
      <c r="W8" s="83" t="s">
        <v>3</v>
      </c>
      <c r="X8" s="87" t="s">
        <v>29</v>
      </c>
      <c r="Y8" s="88"/>
    </row>
    <row r="9" spans="1:28" ht="24" customHeight="1" x14ac:dyDescent="0.2">
      <c r="B9" s="74"/>
      <c r="C9" s="74"/>
      <c r="D9" s="76"/>
      <c r="E9" s="77"/>
      <c r="F9" s="77"/>
      <c r="G9" s="77"/>
      <c r="H9" s="77"/>
      <c r="I9" s="84"/>
      <c r="J9" s="84"/>
      <c r="K9" s="84"/>
      <c r="L9" s="84"/>
      <c r="M9" s="84"/>
      <c r="N9" s="84"/>
      <c r="O9" s="84"/>
      <c r="P9" s="84"/>
      <c r="Q9" s="84"/>
      <c r="R9" s="84"/>
      <c r="S9" s="14" t="s">
        <v>30</v>
      </c>
      <c r="T9" s="14" t="s">
        <v>31</v>
      </c>
      <c r="U9" s="86"/>
      <c r="V9" s="84"/>
      <c r="W9" s="84"/>
      <c r="X9" s="17" t="s">
        <v>32</v>
      </c>
      <c r="Y9" s="17" t="s">
        <v>33</v>
      </c>
    </row>
    <row r="10" spans="1:28" ht="51" x14ac:dyDescent="0.2">
      <c r="A10" s="15" t="s">
        <v>48</v>
      </c>
      <c r="B10" s="34" t="s">
        <v>55</v>
      </c>
      <c r="C10" s="34" t="s">
        <v>56</v>
      </c>
      <c r="D10" s="35" t="s">
        <v>57</v>
      </c>
      <c r="E10" s="36" t="s">
        <v>58</v>
      </c>
      <c r="F10" s="36" t="s">
        <v>59</v>
      </c>
      <c r="G10" s="34" t="s">
        <v>48</v>
      </c>
      <c r="H10" s="52">
        <v>601</v>
      </c>
      <c r="I10" s="34" t="s">
        <v>60</v>
      </c>
      <c r="J10" s="37"/>
      <c r="K10" s="37"/>
      <c r="L10" s="37"/>
      <c r="M10" s="52"/>
      <c r="N10" s="37"/>
      <c r="O10" s="37"/>
      <c r="P10" s="50"/>
      <c r="Q10" s="46"/>
      <c r="R10" s="39"/>
      <c r="S10" s="40"/>
      <c r="T10" s="40"/>
      <c r="U10" s="25">
        <f>+[2]PyPI!H10</f>
        <v>35710335.93</v>
      </c>
      <c r="V10" s="33">
        <f>+[2]PyPI!J10</f>
        <v>54755232.849999994</v>
      </c>
      <c r="W10" s="32">
        <f>+[2]PyPI!L10</f>
        <v>11237807.380000001</v>
      </c>
      <c r="X10" s="28">
        <f>+[2]PyPI!P10</f>
        <v>0.31469340983037908</v>
      </c>
      <c r="Y10" s="18">
        <f>+[2]PyPI!Q10</f>
        <v>0.2052371398143</v>
      </c>
      <c r="AA10" s="23"/>
      <c r="AB10" s="24"/>
    </row>
    <row r="11" spans="1:28" ht="51" x14ac:dyDescent="0.2">
      <c r="A11" s="15" t="s">
        <v>49</v>
      </c>
      <c r="B11" s="34" t="s">
        <v>55</v>
      </c>
      <c r="C11" s="34" t="s">
        <v>56</v>
      </c>
      <c r="D11" s="35" t="s">
        <v>61</v>
      </c>
      <c r="E11" s="36" t="s">
        <v>62</v>
      </c>
      <c r="F11" s="36" t="s">
        <v>63</v>
      </c>
      <c r="G11" s="34" t="s">
        <v>49</v>
      </c>
      <c r="H11" s="52">
        <v>101</v>
      </c>
      <c r="I11" s="34" t="s">
        <v>60</v>
      </c>
      <c r="J11" s="41"/>
      <c r="K11" s="41"/>
      <c r="L11" s="41"/>
      <c r="M11" s="41"/>
      <c r="N11" s="41"/>
      <c r="O11" s="41"/>
      <c r="P11" s="38"/>
      <c r="Q11" s="39"/>
      <c r="R11" s="39"/>
      <c r="S11" s="40"/>
      <c r="T11" s="40"/>
      <c r="U11" s="25">
        <f>+[2]PyPI!H11</f>
        <v>1259160.8600000001</v>
      </c>
      <c r="V11" s="27">
        <f>+[2]PyPI!J11</f>
        <v>2252591.5</v>
      </c>
      <c r="W11" s="30">
        <f>+[2]PyPI!L11</f>
        <v>683977.45</v>
      </c>
      <c r="X11" s="29">
        <f>+[2]PyPI!P11</f>
        <v>0.54320100928168935</v>
      </c>
      <c r="Y11" s="19">
        <f>+[2]PyPI!Q11</f>
        <v>0.30364025168344994</v>
      </c>
      <c r="AA11" s="23"/>
      <c r="AB11" s="24"/>
    </row>
    <row r="12" spans="1:28" ht="51" x14ac:dyDescent="0.2">
      <c r="A12" s="15" t="s">
        <v>50</v>
      </c>
      <c r="B12" s="34" t="s">
        <v>55</v>
      </c>
      <c r="C12" s="34" t="s">
        <v>56</v>
      </c>
      <c r="D12" s="35" t="s">
        <v>64</v>
      </c>
      <c r="E12" s="36" t="s">
        <v>65</v>
      </c>
      <c r="F12" s="36" t="s">
        <v>66</v>
      </c>
      <c r="G12" s="34" t="s">
        <v>50</v>
      </c>
      <c r="H12" s="52">
        <v>101</v>
      </c>
      <c r="I12" s="34" t="s">
        <v>60</v>
      </c>
      <c r="J12" s="41"/>
      <c r="K12" s="41"/>
      <c r="L12" s="41"/>
      <c r="M12" s="58"/>
      <c r="N12" s="41"/>
      <c r="O12" s="41"/>
      <c r="P12" s="50"/>
      <c r="Q12" s="46"/>
      <c r="R12" s="46"/>
      <c r="S12" s="59"/>
      <c r="T12" s="59"/>
      <c r="U12" s="25">
        <f>+[2]PyPI!H12</f>
        <v>9215578.4800000004</v>
      </c>
      <c r="V12" s="27">
        <f>+[2]PyPI!J12</f>
        <v>23402504.920000002</v>
      </c>
      <c r="W12" s="30">
        <f>+[2]PyPI!L12</f>
        <v>3624448.55</v>
      </c>
      <c r="X12" s="29">
        <f>+[2]PyPI!P12</f>
        <v>0.3932958259609981</v>
      </c>
      <c r="Y12" s="19">
        <f>+[2]PyPI!Q12</f>
        <v>0.15487438470325934</v>
      </c>
      <c r="AA12" s="23"/>
      <c r="AB12" s="24"/>
    </row>
    <row r="13" spans="1:28" ht="51" x14ac:dyDescent="0.2">
      <c r="A13" s="15" t="s">
        <v>51</v>
      </c>
      <c r="B13" s="34" t="s">
        <v>55</v>
      </c>
      <c r="C13" s="34" t="s">
        <v>56</v>
      </c>
      <c r="D13" s="35" t="s">
        <v>67</v>
      </c>
      <c r="E13" s="36" t="s">
        <v>68</v>
      </c>
      <c r="F13" s="36" t="s">
        <v>69</v>
      </c>
      <c r="G13" s="34" t="s">
        <v>51</v>
      </c>
      <c r="H13" s="52">
        <v>101</v>
      </c>
      <c r="I13" s="34" t="s">
        <v>60</v>
      </c>
      <c r="J13" s="41"/>
      <c r="K13" s="41"/>
      <c r="L13" s="41"/>
      <c r="M13" s="58"/>
      <c r="N13" s="41"/>
      <c r="O13" s="41"/>
      <c r="P13" s="50"/>
      <c r="Q13" s="46"/>
      <c r="R13" s="46"/>
      <c r="S13" s="59"/>
      <c r="T13" s="59"/>
      <c r="U13" s="25">
        <f>+[2]PyPI!H13</f>
        <v>2408644.2799999998</v>
      </c>
      <c r="V13" s="27">
        <f>+[2]PyPI!J13</f>
        <v>4968428.5199999996</v>
      </c>
      <c r="W13" s="30">
        <f>+[2]PyPI!L13</f>
        <v>1786321.2100000002</v>
      </c>
      <c r="X13" s="29">
        <f>+[2]PyPI!P13</f>
        <v>0.74162931605658278</v>
      </c>
      <c r="Y13" s="19">
        <f>+[2]PyPI!Q13</f>
        <v>0.35953444893275838</v>
      </c>
      <c r="AA13" s="23"/>
      <c r="AB13" s="24"/>
    </row>
    <row r="14" spans="1:28" ht="89.25" x14ac:dyDescent="0.2">
      <c r="A14" s="15" t="s">
        <v>38</v>
      </c>
      <c r="B14" s="42" t="s">
        <v>55</v>
      </c>
      <c r="C14" s="42" t="s">
        <v>56</v>
      </c>
      <c r="D14" s="43" t="s">
        <v>70</v>
      </c>
      <c r="E14" s="44" t="s">
        <v>71</v>
      </c>
      <c r="F14" s="44" t="s">
        <v>72</v>
      </c>
      <c r="G14" s="42" t="s">
        <v>38</v>
      </c>
      <c r="H14" s="45">
        <v>201</v>
      </c>
      <c r="I14" s="42" t="s">
        <v>73</v>
      </c>
      <c r="J14" s="42" t="s">
        <v>74</v>
      </c>
      <c r="K14" s="42" t="s">
        <v>75</v>
      </c>
      <c r="L14" s="42" t="s">
        <v>76</v>
      </c>
      <c r="M14" s="45" t="s">
        <v>77</v>
      </c>
      <c r="N14" s="42" t="s">
        <v>75</v>
      </c>
      <c r="O14" s="42" t="s">
        <v>78</v>
      </c>
      <c r="P14" s="60">
        <v>1</v>
      </c>
      <c r="Q14" s="60">
        <v>1</v>
      </c>
      <c r="R14" s="46">
        <v>0</v>
      </c>
      <c r="S14" s="47">
        <v>0</v>
      </c>
      <c r="T14" s="48">
        <v>0</v>
      </c>
      <c r="U14" s="25">
        <f>+[2]PyPI!H14</f>
        <v>48296161.829999998</v>
      </c>
      <c r="V14" s="27">
        <f>+[2]PyPI!J14</f>
        <v>88769750.390000001</v>
      </c>
      <c r="W14" s="30">
        <f>+[2]PyPI!L14</f>
        <v>32471534.200000003</v>
      </c>
      <c r="X14" s="29">
        <f>+[2]PyPI!P14</f>
        <v>0.67234192055050113</v>
      </c>
      <c r="Y14" s="19">
        <f>+[2]PyPI!Q14</f>
        <v>0.3657950378066846</v>
      </c>
      <c r="AA14" s="23"/>
      <c r="AB14" s="24"/>
    </row>
    <row r="15" spans="1:28" ht="191.25" x14ac:dyDescent="0.2">
      <c r="A15" s="15" t="s">
        <v>39</v>
      </c>
      <c r="B15" s="34" t="s">
        <v>55</v>
      </c>
      <c r="C15" s="34" t="s">
        <v>56</v>
      </c>
      <c r="D15" s="35" t="s">
        <v>79</v>
      </c>
      <c r="E15" s="36" t="s">
        <v>80</v>
      </c>
      <c r="F15" s="36" t="s">
        <v>81</v>
      </c>
      <c r="G15" s="34" t="s">
        <v>39</v>
      </c>
      <c r="H15" s="52">
        <v>201</v>
      </c>
      <c r="I15" s="49" t="s">
        <v>82</v>
      </c>
      <c r="J15" s="34" t="s">
        <v>74</v>
      </c>
      <c r="K15" s="34" t="s">
        <v>75</v>
      </c>
      <c r="L15" s="34" t="s">
        <v>76</v>
      </c>
      <c r="M15" s="52" t="s">
        <v>77</v>
      </c>
      <c r="N15" s="34" t="s">
        <v>75</v>
      </c>
      <c r="O15" s="49" t="s">
        <v>83</v>
      </c>
      <c r="P15" s="60">
        <v>0.77</v>
      </c>
      <c r="Q15" s="60">
        <v>0.77</v>
      </c>
      <c r="R15" s="46">
        <v>0</v>
      </c>
      <c r="S15" s="47">
        <v>0</v>
      </c>
      <c r="T15" s="48">
        <v>0</v>
      </c>
      <c r="U15" s="25">
        <f>+[2]PyPI!H15</f>
        <v>598931.1</v>
      </c>
      <c r="V15" s="27">
        <f>+[2]PyPI!J15</f>
        <v>1327535.58</v>
      </c>
      <c r="W15" s="30">
        <f>+[2]PyPI!L15</f>
        <v>502512.01</v>
      </c>
      <c r="X15" s="29">
        <f>+[2]PyPI!P15</f>
        <v>0.83901472139282807</v>
      </c>
      <c r="Y15" s="19">
        <f>+[2]PyPI!Q15</f>
        <v>0.37852997506854014</v>
      </c>
      <c r="AA15" s="23"/>
      <c r="AB15" s="24"/>
    </row>
    <row r="16" spans="1:28" ht="191.25" x14ac:dyDescent="0.2">
      <c r="A16" s="15" t="s">
        <v>40</v>
      </c>
      <c r="B16" s="34" t="s">
        <v>55</v>
      </c>
      <c r="C16" s="34" t="s">
        <v>56</v>
      </c>
      <c r="D16" s="35" t="s">
        <v>84</v>
      </c>
      <c r="E16" s="36" t="s">
        <v>85</v>
      </c>
      <c r="F16" s="36" t="s">
        <v>86</v>
      </c>
      <c r="G16" s="34" t="s">
        <v>40</v>
      </c>
      <c r="H16" s="52">
        <v>201</v>
      </c>
      <c r="I16" s="49" t="s">
        <v>87</v>
      </c>
      <c r="J16" s="34" t="s">
        <v>74</v>
      </c>
      <c r="K16" s="34" t="s">
        <v>75</v>
      </c>
      <c r="L16" s="34" t="s">
        <v>76</v>
      </c>
      <c r="M16" s="52" t="s">
        <v>77</v>
      </c>
      <c r="N16" s="34" t="s">
        <v>75</v>
      </c>
      <c r="O16" s="49" t="s">
        <v>88</v>
      </c>
      <c r="P16" s="60">
        <v>1</v>
      </c>
      <c r="Q16" s="60">
        <v>1</v>
      </c>
      <c r="R16" s="46">
        <v>0</v>
      </c>
      <c r="S16" s="47">
        <v>0</v>
      </c>
      <c r="T16" s="48">
        <v>0</v>
      </c>
      <c r="U16" s="25">
        <f>+[2]PyPI!H16</f>
        <v>14593313.279999999</v>
      </c>
      <c r="V16" s="27">
        <f>+[2]PyPI!J16</f>
        <v>27066072.079999998</v>
      </c>
      <c r="W16" s="30">
        <f>+[2]PyPI!L16</f>
        <v>10648847.09</v>
      </c>
      <c r="X16" s="29">
        <f>+[2]PyPI!P16</f>
        <v>0.72970729029672421</v>
      </c>
      <c r="Y16" s="19">
        <f>+[2]PyPI!Q16</f>
        <v>0.39343895407227486</v>
      </c>
      <c r="AA16" s="23"/>
      <c r="AB16" s="24"/>
    </row>
    <row r="17" spans="1:28" ht="216.75" x14ac:dyDescent="0.2">
      <c r="A17" s="15"/>
      <c r="B17" s="34" t="s">
        <v>55</v>
      </c>
      <c r="C17" s="34" t="s">
        <v>56</v>
      </c>
      <c r="D17" s="35" t="s">
        <v>84</v>
      </c>
      <c r="E17" s="36" t="s">
        <v>85</v>
      </c>
      <c r="F17" s="36" t="s">
        <v>86</v>
      </c>
      <c r="G17" s="34" t="s">
        <v>40</v>
      </c>
      <c r="H17" s="52">
        <v>201</v>
      </c>
      <c r="I17" s="61" t="s">
        <v>89</v>
      </c>
      <c r="J17" s="42" t="s">
        <v>74</v>
      </c>
      <c r="K17" s="34" t="s">
        <v>75</v>
      </c>
      <c r="L17" s="34" t="s">
        <v>76</v>
      </c>
      <c r="M17" s="52" t="s">
        <v>77</v>
      </c>
      <c r="N17" s="34" t="s">
        <v>75</v>
      </c>
      <c r="O17" s="49" t="s">
        <v>90</v>
      </c>
      <c r="P17" s="60">
        <v>1</v>
      </c>
      <c r="Q17" s="60">
        <v>1</v>
      </c>
      <c r="R17" s="46">
        <v>0</v>
      </c>
      <c r="S17" s="47">
        <v>0</v>
      </c>
      <c r="T17" s="48">
        <v>0</v>
      </c>
      <c r="U17" s="25"/>
      <c r="V17" s="27"/>
      <c r="W17" s="30"/>
      <c r="X17" s="29"/>
      <c r="Y17" s="19"/>
      <c r="AA17" s="23"/>
      <c r="AB17" s="24"/>
    </row>
    <row r="18" spans="1:28" ht="191.25" x14ac:dyDescent="0.2">
      <c r="A18" s="15" t="s">
        <v>41</v>
      </c>
      <c r="B18" s="37" t="s">
        <v>55</v>
      </c>
      <c r="C18" s="51" t="s">
        <v>56</v>
      </c>
      <c r="D18" s="34" t="s">
        <v>91</v>
      </c>
      <c r="E18" s="37" t="s">
        <v>92</v>
      </c>
      <c r="F18" s="37" t="s">
        <v>93</v>
      </c>
      <c r="G18" s="37" t="s">
        <v>52</v>
      </c>
      <c r="H18" s="52">
        <v>601</v>
      </c>
      <c r="I18" s="37" t="s">
        <v>94</v>
      </c>
      <c r="J18" s="37" t="s">
        <v>74</v>
      </c>
      <c r="K18" s="37" t="s">
        <v>75</v>
      </c>
      <c r="L18" s="37" t="s">
        <v>95</v>
      </c>
      <c r="M18" s="52" t="s">
        <v>77</v>
      </c>
      <c r="N18" s="37" t="s">
        <v>75</v>
      </c>
      <c r="O18" s="37" t="s">
        <v>96</v>
      </c>
      <c r="P18" s="62">
        <v>0.31</v>
      </c>
      <c r="Q18" s="62">
        <v>0.31</v>
      </c>
      <c r="R18" s="46">
        <v>1717</v>
      </c>
      <c r="S18" s="47">
        <f>1717/2559</f>
        <v>0.67096522078937082</v>
      </c>
      <c r="T18" s="47">
        <f>1717/2559</f>
        <v>0.67096522078937082</v>
      </c>
      <c r="U18" s="25">
        <f>+[2]PyPI!H17</f>
        <v>1282242.02</v>
      </c>
      <c r="V18" s="27">
        <f>+[2]PyPI!J17</f>
        <v>1579599.54</v>
      </c>
      <c r="W18" s="30">
        <f>+[2]PyPI!L17</f>
        <v>665115.37999999989</v>
      </c>
      <c r="X18" s="29">
        <f>+[2]PyPI!P17</f>
        <v>0.51871282458829404</v>
      </c>
      <c r="Y18" s="19">
        <f>+[2]PyPI!Q17</f>
        <v>0.42106582279708682</v>
      </c>
      <c r="AA18" s="23"/>
      <c r="AB18" s="24"/>
    </row>
    <row r="19" spans="1:28" ht="191.25" x14ac:dyDescent="0.2">
      <c r="A19" s="15" t="s">
        <v>42</v>
      </c>
      <c r="B19" s="37" t="s">
        <v>55</v>
      </c>
      <c r="C19" s="51" t="s">
        <v>56</v>
      </c>
      <c r="D19" s="34" t="s">
        <v>97</v>
      </c>
      <c r="E19" s="37" t="s">
        <v>98</v>
      </c>
      <c r="F19" s="37" t="s">
        <v>99</v>
      </c>
      <c r="G19" s="37" t="s">
        <v>100</v>
      </c>
      <c r="H19" s="52">
        <v>1102</v>
      </c>
      <c r="I19" s="37" t="s">
        <v>101</v>
      </c>
      <c r="J19" s="37" t="s">
        <v>74</v>
      </c>
      <c r="K19" s="37" t="s">
        <v>75</v>
      </c>
      <c r="L19" s="37" t="s">
        <v>95</v>
      </c>
      <c r="M19" s="52" t="s">
        <v>77</v>
      </c>
      <c r="N19" s="37" t="s">
        <v>75</v>
      </c>
      <c r="O19" s="37" t="s">
        <v>102</v>
      </c>
      <c r="P19" s="60">
        <v>0.78</v>
      </c>
      <c r="Q19" s="60">
        <v>0.78</v>
      </c>
      <c r="R19" s="46">
        <v>0</v>
      </c>
      <c r="S19" s="47">
        <v>0</v>
      </c>
      <c r="T19" s="48">
        <v>0</v>
      </c>
      <c r="U19" s="25">
        <f>+[2]PyPI!H18</f>
        <v>833688.1</v>
      </c>
      <c r="V19" s="27">
        <f>+[2]PyPI!J18</f>
        <v>1276022.24</v>
      </c>
      <c r="W19" s="30">
        <f>+[2]PyPI!L18</f>
        <v>495725.85</v>
      </c>
      <c r="X19" s="29">
        <f>+[2]PyPI!P18</f>
        <v>0.59461787927643439</v>
      </c>
      <c r="Y19" s="19">
        <f>+[2]PyPI!Q18</f>
        <v>0.3884931112172465</v>
      </c>
      <c r="AA19" s="23"/>
      <c r="AB19" s="24"/>
    </row>
    <row r="20" spans="1:28" ht="178.5" x14ac:dyDescent="0.2">
      <c r="A20" s="15" t="s">
        <v>43</v>
      </c>
      <c r="B20" s="37" t="s">
        <v>55</v>
      </c>
      <c r="C20" s="51" t="s">
        <v>56</v>
      </c>
      <c r="D20" s="34" t="s">
        <v>103</v>
      </c>
      <c r="E20" s="37" t="s">
        <v>104</v>
      </c>
      <c r="F20" s="37" t="s">
        <v>105</v>
      </c>
      <c r="G20" s="37" t="s">
        <v>53</v>
      </c>
      <c r="H20" s="52">
        <v>1101</v>
      </c>
      <c r="I20" s="20" t="s">
        <v>106</v>
      </c>
      <c r="J20" s="20" t="s">
        <v>74</v>
      </c>
      <c r="K20" s="20" t="s">
        <v>75</v>
      </c>
      <c r="L20" s="20" t="s">
        <v>95</v>
      </c>
      <c r="M20" s="63" t="s">
        <v>77</v>
      </c>
      <c r="N20" s="20" t="s">
        <v>75</v>
      </c>
      <c r="O20" s="64" t="s">
        <v>107</v>
      </c>
      <c r="P20" s="62">
        <v>0.96</v>
      </c>
      <c r="Q20" s="62">
        <v>0.96</v>
      </c>
      <c r="R20" s="60">
        <v>0.61</v>
      </c>
      <c r="S20" s="47">
        <f t="shared" ref="S20:S22" si="0">R20/P20</f>
        <v>0.63541666666666663</v>
      </c>
      <c r="T20" s="48">
        <f t="shared" ref="T20:T22" si="1">R20/Q20</f>
        <v>0.63541666666666663</v>
      </c>
      <c r="U20" s="25">
        <f>+[2]PyPI!H19</f>
        <v>6380989.6200000001</v>
      </c>
      <c r="V20" s="27">
        <f>+[2]PyPI!J19</f>
        <v>11175394.91</v>
      </c>
      <c r="W20" s="30">
        <f>+[2]PyPI!L19</f>
        <v>2822232.29</v>
      </c>
      <c r="X20" s="29">
        <f>+[2]PyPI!P19</f>
        <v>0.44228755382303853</v>
      </c>
      <c r="Y20" s="19">
        <f>+[2]PyPI!Q19</f>
        <v>0.25253982635321476</v>
      </c>
      <c r="AA20" s="23"/>
      <c r="AB20" s="24"/>
    </row>
    <row r="21" spans="1:28" ht="229.5" x14ac:dyDescent="0.2">
      <c r="A21" s="15" t="s">
        <v>44</v>
      </c>
      <c r="B21" s="37" t="s">
        <v>55</v>
      </c>
      <c r="C21" s="51" t="s">
        <v>56</v>
      </c>
      <c r="D21" s="34" t="s">
        <v>108</v>
      </c>
      <c r="E21" s="37" t="s">
        <v>109</v>
      </c>
      <c r="F21" s="37" t="s">
        <v>110</v>
      </c>
      <c r="G21" s="37" t="s">
        <v>44</v>
      </c>
      <c r="H21" s="52">
        <v>301</v>
      </c>
      <c r="I21" s="37" t="s">
        <v>111</v>
      </c>
      <c r="J21" s="37" t="s">
        <v>74</v>
      </c>
      <c r="K21" s="37" t="s">
        <v>75</v>
      </c>
      <c r="L21" s="37" t="s">
        <v>76</v>
      </c>
      <c r="M21" s="52" t="s">
        <v>77</v>
      </c>
      <c r="N21" s="37" t="s">
        <v>75</v>
      </c>
      <c r="O21" s="65" t="s">
        <v>112</v>
      </c>
      <c r="P21" s="60">
        <v>0.92</v>
      </c>
      <c r="Q21" s="60">
        <v>0.92</v>
      </c>
      <c r="R21" s="60">
        <v>0.5</v>
      </c>
      <c r="S21" s="47">
        <f t="shared" si="0"/>
        <v>0.54347826086956519</v>
      </c>
      <c r="T21" s="48">
        <f t="shared" si="1"/>
        <v>0.54347826086956519</v>
      </c>
      <c r="U21" s="25">
        <f>+[2]PyPI!H20</f>
        <v>4889527.25</v>
      </c>
      <c r="V21" s="27">
        <f>+[2]PyPI!J20</f>
        <v>7216803.7200000007</v>
      </c>
      <c r="W21" s="30">
        <f>+[2]PyPI!L20</f>
        <v>1833364.1199999999</v>
      </c>
      <c r="X21" s="29">
        <f>+[2]PyPI!P20</f>
        <v>0.37495733764445222</v>
      </c>
      <c r="Y21" s="19">
        <f>+[2]PyPI!Q20</f>
        <v>0.25404101193983974</v>
      </c>
      <c r="AA21" s="23"/>
      <c r="AB21" s="24"/>
    </row>
    <row r="22" spans="1:28" ht="242.25" x14ac:dyDescent="0.2">
      <c r="A22" s="15" t="s">
        <v>45</v>
      </c>
      <c r="B22" s="37" t="s">
        <v>55</v>
      </c>
      <c r="C22" s="51" t="s">
        <v>56</v>
      </c>
      <c r="D22" s="34" t="s">
        <v>113</v>
      </c>
      <c r="E22" s="37" t="s">
        <v>114</v>
      </c>
      <c r="F22" s="37" t="s">
        <v>115</v>
      </c>
      <c r="G22" s="37" t="s">
        <v>45</v>
      </c>
      <c r="H22" s="52">
        <v>301</v>
      </c>
      <c r="I22" s="37" t="s">
        <v>116</v>
      </c>
      <c r="J22" s="37" t="s">
        <v>74</v>
      </c>
      <c r="K22" s="37" t="s">
        <v>75</v>
      </c>
      <c r="L22" s="37" t="s">
        <v>76</v>
      </c>
      <c r="M22" s="52" t="s">
        <v>77</v>
      </c>
      <c r="N22" s="37" t="s">
        <v>75</v>
      </c>
      <c r="O22" s="37" t="s">
        <v>117</v>
      </c>
      <c r="P22" s="62">
        <v>0.9</v>
      </c>
      <c r="Q22" s="62">
        <v>0.9</v>
      </c>
      <c r="R22" s="46">
        <v>0</v>
      </c>
      <c r="S22" s="47">
        <f t="shared" si="0"/>
        <v>0</v>
      </c>
      <c r="T22" s="48">
        <f t="shared" si="1"/>
        <v>0</v>
      </c>
      <c r="U22" s="25">
        <f>+[2]PyPI!H21</f>
        <v>242890.27</v>
      </c>
      <c r="V22" s="27">
        <f>+[2]PyPI!J21</f>
        <v>569883.66</v>
      </c>
      <c r="W22" s="30">
        <f>+[2]PyPI!L21</f>
        <v>206363.89</v>
      </c>
      <c r="X22" s="29">
        <f>+[2]PyPI!P21</f>
        <v>0.84961777184405129</v>
      </c>
      <c r="Y22" s="19">
        <f>+[2]PyPI!Q21</f>
        <v>0.36211582202584996</v>
      </c>
      <c r="AA22" s="23"/>
      <c r="AB22" s="24"/>
    </row>
    <row r="23" spans="1:28" ht="127.5" x14ac:dyDescent="0.2">
      <c r="A23" s="15"/>
      <c r="B23" s="37" t="s">
        <v>55</v>
      </c>
      <c r="C23" s="51" t="s">
        <v>56</v>
      </c>
      <c r="D23" s="34" t="s">
        <v>113</v>
      </c>
      <c r="E23" s="37" t="s">
        <v>114</v>
      </c>
      <c r="F23" s="37" t="s">
        <v>115</v>
      </c>
      <c r="G23" s="37" t="s">
        <v>45</v>
      </c>
      <c r="H23" s="52">
        <v>301</v>
      </c>
      <c r="I23" s="37" t="s">
        <v>118</v>
      </c>
      <c r="J23" s="37" t="s">
        <v>74</v>
      </c>
      <c r="K23" s="37" t="s">
        <v>75</v>
      </c>
      <c r="L23" s="37" t="s">
        <v>76</v>
      </c>
      <c r="M23" s="52" t="s">
        <v>77</v>
      </c>
      <c r="N23" s="37" t="s">
        <v>75</v>
      </c>
      <c r="O23" s="37" t="s">
        <v>119</v>
      </c>
      <c r="P23" s="62">
        <v>1</v>
      </c>
      <c r="Q23" s="62">
        <v>1</v>
      </c>
      <c r="R23" s="46">
        <v>0</v>
      </c>
      <c r="S23" s="47">
        <v>0</v>
      </c>
      <c r="T23" s="48">
        <v>0</v>
      </c>
      <c r="U23" s="25"/>
      <c r="V23" s="27"/>
      <c r="W23" s="30"/>
      <c r="X23" s="29"/>
      <c r="Y23" s="19"/>
      <c r="AA23" s="23"/>
      <c r="AB23" s="24"/>
    </row>
    <row r="24" spans="1:28" ht="191.25" x14ac:dyDescent="0.2">
      <c r="A24" s="15" t="s">
        <v>52</v>
      </c>
      <c r="B24" s="37" t="s">
        <v>55</v>
      </c>
      <c r="C24" s="51" t="s">
        <v>56</v>
      </c>
      <c r="D24" s="34" t="s">
        <v>91</v>
      </c>
      <c r="E24" s="37" t="s">
        <v>92</v>
      </c>
      <c r="F24" s="37" t="s">
        <v>93</v>
      </c>
      <c r="G24" s="37" t="s">
        <v>52</v>
      </c>
      <c r="H24" s="52">
        <v>601</v>
      </c>
      <c r="I24" s="37" t="s">
        <v>94</v>
      </c>
      <c r="J24" s="37" t="s">
        <v>74</v>
      </c>
      <c r="K24" s="37" t="s">
        <v>75</v>
      </c>
      <c r="L24" s="37" t="s">
        <v>95</v>
      </c>
      <c r="M24" s="52" t="s">
        <v>77</v>
      </c>
      <c r="N24" s="37" t="s">
        <v>75</v>
      </c>
      <c r="O24" s="37" t="s">
        <v>96</v>
      </c>
      <c r="P24" s="62">
        <v>0.8</v>
      </c>
      <c r="Q24" s="62">
        <v>0.8</v>
      </c>
      <c r="R24" s="46">
        <v>0</v>
      </c>
      <c r="S24" s="47">
        <v>0</v>
      </c>
      <c r="T24" s="48">
        <v>0</v>
      </c>
      <c r="U24" s="25">
        <f>+[2]PyPI!H22</f>
        <v>689011.66</v>
      </c>
      <c r="V24" s="27">
        <f>+[2]PyPI!J22</f>
        <v>1259125.96</v>
      </c>
      <c r="W24" s="30">
        <f>+[2]PyPI!L22</f>
        <v>201935.86000000002</v>
      </c>
      <c r="X24" s="29">
        <f>+[2]PyPI!P22</f>
        <v>0.29308046833343865</v>
      </c>
      <c r="Y24" s="19">
        <f>+[2]PyPI!Q22</f>
        <v>0.16037780683991301</v>
      </c>
      <c r="AA24" s="23"/>
      <c r="AB24" s="24"/>
    </row>
    <row r="25" spans="1:28" ht="89.25" x14ac:dyDescent="0.2">
      <c r="A25" s="15" t="s">
        <v>53</v>
      </c>
      <c r="B25" s="37" t="s">
        <v>55</v>
      </c>
      <c r="C25" s="51" t="s">
        <v>56</v>
      </c>
      <c r="D25" s="34" t="s">
        <v>103</v>
      </c>
      <c r="E25" s="37" t="s">
        <v>104</v>
      </c>
      <c r="F25" s="37" t="s">
        <v>105</v>
      </c>
      <c r="G25" s="37" t="s">
        <v>53</v>
      </c>
      <c r="H25" s="52">
        <v>1101</v>
      </c>
      <c r="I25" s="37" t="s">
        <v>73</v>
      </c>
      <c r="J25" s="37" t="s">
        <v>74</v>
      </c>
      <c r="K25" s="37" t="s">
        <v>75</v>
      </c>
      <c r="L25" s="37" t="s">
        <v>76</v>
      </c>
      <c r="M25" s="52" t="s">
        <v>77</v>
      </c>
      <c r="N25" s="37" t="s">
        <v>75</v>
      </c>
      <c r="O25" s="37" t="s">
        <v>78</v>
      </c>
      <c r="P25" s="62">
        <v>1</v>
      </c>
      <c r="Q25" s="62">
        <v>1</v>
      </c>
      <c r="R25" s="46">
        <v>0</v>
      </c>
      <c r="S25" s="47">
        <v>0</v>
      </c>
      <c r="T25" s="48">
        <v>0</v>
      </c>
      <c r="U25" s="25">
        <f>+[2]PyPI!H23</f>
        <v>4421654</v>
      </c>
      <c r="V25" s="27">
        <f>+[2]PyPI!J23</f>
        <v>9409398.6099999994</v>
      </c>
      <c r="W25" s="30">
        <f>+[2]PyPI!L23</f>
        <v>4149395.19</v>
      </c>
      <c r="X25" s="29">
        <f>+[2]PyPI!P23</f>
        <v>0.93842602564560684</v>
      </c>
      <c r="Y25" s="19">
        <f>+[2]PyPI!Q23</f>
        <v>0.44098410132079635</v>
      </c>
      <c r="AA25" s="23"/>
      <c r="AB25" s="24"/>
    </row>
    <row r="26" spans="1:28" x14ac:dyDescent="0.2">
      <c r="A26" s="15" t="s">
        <v>54</v>
      </c>
      <c r="B26" s="78" t="s">
        <v>55</v>
      </c>
      <c r="C26" s="78" t="s">
        <v>56</v>
      </c>
      <c r="D26" s="78" t="s">
        <v>120</v>
      </c>
      <c r="E26" s="78" t="s">
        <v>121</v>
      </c>
      <c r="F26" s="78" t="s">
        <v>122</v>
      </c>
      <c r="G26" s="78" t="s">
        <v>54</v>
      </c>
      <c r="H26" s="78">
        <v>301</v>
      </c>
      <c r="I26" s="78" t="s">
        <v>123</v>
      </c>
      <c r="J26" s="78" t="s">
        <v>74</v>
      </c>
      <c r="K26" s="78" t="s">
        <v>75</v>
      </c>
      <c r="L26" s="78" t="s">
        <v>76</v>
      </c>
      <c r="M26" s="78" t="s">
        <v>77</v>
      </c>
      <c r="N26" s="78" t="s">
        <v>75</v>
      </c>
      <c r="O26" s="78" t="s">
        <v>124</v>
      </c>
      <c r="P26" s="80">
        <v>1</v>
      </c>
      <c r="Q26" s="80">
        <v>1</v>
      </c>
      <c r="R26" s="80">
        <v>0</v>
      </c>
      <c r="S26" s="80">
        <v>0</v>
      </c>
      <c r="T26" s="80">
        <v>0</v>
      </c>
      <c r="U26" s="25">
        <f>+[2]PyPI!H24</f>
        <v>2229408.4900000002</v>
      </c>
      <c r="V26" s="27">
        <f>+[2]PyPI!J24</f>
        <v>3912471.7700000005</v>
      </c>
      <c r="W26" s="30">
        <f>+[2]PyPI!L24</f>
        <v>1471589.79</v>
      </c>
      <c r="X26" s="29">
        <f>+[2]PyPI!P24</f>
        <v>0.66008082260420564</v>
      </c>
      <c r="Y26" s="19">
        <f>+[2]PyPI!Q24</f>
        <v>0.37612789983146633</v>
      </c>
      <c r="AA26" s="23"/>
      <c r="AB26" s="24"/>
    </row>
    <row r="27" spans="1:28" x14ac:dyDescent="0.2">
      <c r="A27" s="16" t="s">
        <v>54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81"/>
      <c r="Q27" s="81"/>
      <c r="R27" s="81"/>
      <c r="S27" s="81"/>
      <c r="T27" s="81"/>
      <c r="U27" s="25">
        <f>+[2]PyPI!H25</f>
        <v>761870.39</v>
      </c>
      <c r="V27" s="27">
        <f>+[2]PyPI!J25</f>
        <v>1375999.08</v>
      </c>
      <c r="W27" s="30">
        <f>+[2]PyPI!L25</f>
        <v>69241.36</v>
      </c>
      <c r="X27" s="29">
        <f>+[2]PyPI!P25</f>
        <v>9.0883385033509442E-2</v>
      </c>
      <c r="Y27" s="19">
        <f>+[2]PyPI!Q25</f>
        <v>5.0320789458667366E-2</v>
      </c>
      <c r="AA27" s="23"/>
      <c r="AB27" s="24"/>
    </row>
    <row r="28" spans="1:28" ht="89.25" x14ac:dyDescent="0.2">
      <c r="A28" s="26" t="s">
        <v>46</v>
      </c>
      <c r="B28" s="90" t="s">
        <v>55</v>
      </c>
      <c r="C28" s="90" t="s">
        <v>56</v>
      </c>
      <c r="D28" s="90">
        <v>19</v>
      </c>
      <c r="E28" s="90">
        <v>2.2200000000000002</v>
      </c>
      <c r="F28" s="90" t="s">
        <v>125</v>
      </c>
      <c r="G28" s="90" t="s">
        <v>46</v>
      </c>
      <c r="H28" s="90">
        <v>201</v>
      </c>
      <c r="I28" s="34" t="s">
        <v>126</v>
      </c>
      <c r="J28" s="34" t="s">
        <v>127</v>
      </c>
      <c r="K28" s="34" t="s">
        <v>128</v>
      </c>
      <c r="L28" s="34" t="s">
        <v>95</v>
      </c>
      <c r="M28" s="34" t="s">
        <v>77</v>
      </c>
      <c r="N28" s="34" t="s">
        <v>129</v>
      </c>
      <c r="O28" s="34" t="s">
        <v>130</v>
      </c>
      <c r="P28" s="38">
        <v>1</v>
      </c>
      <c r="Q28" s="53">
        <v>1</v>
      </c>
      <c r="R28" s="39">
        <v>1</v>
      </c>
      <c r="S28" s="54">
        <v>1</v>
      </c>
      <c r="T28" s="48">
        <v>1</v>
      </c>
      <c r="U28" s="25">
        <f>+[2]PyPI!H26</f>
        <v>0</v>
      </c>
      <c r="V28" s="27">
        <f>+[2]PyPI!J26</f>
        <v>3434555.35</v>
      </c>
      <c r="W28" s="30">
        <f>+[2]PyPI!L26</f>
        <v>359618.04</v>
      </c>
      <c r="X28" s="29">
        <f>+[2]PyPI!P26</f>
        <v>0</v>
      </c>
      <c r="Y28" s="19">
        <f>+[2]PyPI!Q26</f>
        <v>0.10470585078793386</v>
      </c>
      <c r="AA28" s="23"/>
      <c r="AB28" s="24"/>
    </row>
    <row r="29" spans="1:28" ht="63.75" x14ac:dyDescent="0.2">
      <c r="A29" s="55"/>
      <c r="B29" s="90"/>
      <c r="C29" s="90"/>
      <c r="D29" s="90"/>
      <c r="E29" s="90"/>
      <c r="F29" s="90"/>
      <c r="G29" s="90"/>
      <c r="H29" s="90"/>
      <c r="I29" s="34" t="s">
        <v>131</v>
      </c>
      <c r="J29" s="34" t="s">
        <v>127</v>
      </c>
      <c r="K29" s="34" t="s">
        <v>132</v>
      </c>
      <c r="L29" s="34" t="s">
        <v>95</v>
      </c>
      <c r="M29" s="34" t="s">
        <v>77</v>
      </c>
      <c r="N29" s="34" t="s">
        <v>133</v>
      </c>
      <c r="O29" s="34" t="s">
        <v>134</v>
      </c>
      <c r="P29" s="38">
        <v>1</v>
      </c>
      <c r="Q29" s="53">
        <v>1</v>
      </c>
      <c r="R29" s="39">
        <v>1</v>
      </c>
      <c r="S29" s="54">
        <v>1</v>
      </c>
      <c r="T29" s="48">
        <v>1</v>
      </c>
      <c r="U29" s="25">
        <f>+[2]PyPI!H27</f>
        <v>0</v>
      </c>
      <c r="V29" s="27">
        <f>+[2]PyPI!J27</f>
        <v>16000000</v>
      </c>
      <c r="W29" s="30">
        <f>+[2]PyPI!L27</f>
        <v>0</v>
      </c>
      <c r="X29" s="56">
        <f>+[2]PyPI!P27</f>
        <v>0</v>
      </c>
      <c r="Y29" s="57">
        <f>+[2]PyPI!Q27</f>
        <v>0</v>
      </c>
      <c r="AA29" s="23"/>
      <c r="AB29" s="24"/>
    </row>
    <row r="30" spans="1:28" s="9" customFormat="1" ht="12.75" customHeight="1" x14ac:dyDescent="0.2">
      <c r="A30" s="8"/>
      <c r="B30" s="90"/>
      <c r="C30" s="90"/>
      <c r="D30" s="90"/>
      <c r="E30" s="90"/>
      <c r="F30" s="90"/>
      <c r="G30" s="90"/>
      <c r="H30" s="90"/>
      <c r="I30" s="34" t="s">
        <v>135</v>
      </c>
      <c r="J30" s="34" t="s">
        <v>127</v>
      </c>
      <c r="K30" s="34" t="s">
        <v>136</v>
      </c>
      <c r="L30" s="34" t="s">
        <v>95</v>
      </c>
      <c r="M30" s="34" t="s">
        <v>77</v>
      </c>
      <c r="N30" s="34" t="s">
        <v>129</v>
      </c>
      <c r="O30" s="34" t="s">
        <v>137</v>
      </c>
      <c r="P30" s="38">
        <v>1</v>
      </c>
      <c r="Q30" s="53">
        <v>1</v>
      </c>
      <c r="R30" s="39">
        <v>0.52480000000000004</v>
      </c>
      <c r="S30" s="54">
        <v>0.52</v>
      </c>
      <c r="T30" s="48">
        <v>0.52</v>
      </c>
      <c r="U30" s="22">
        <f>+SUM(U10:U29)</f>
        <v>133813407.55999997</v>
      </c>
      <c r="V30" s="22">
        <f>+SUM(V10:V29)</f>
        <v>259751370.68000004</v>
      </c>
      <c r="W30" s="22">
        <f>+SUM(W10:W29)</f>
        <v>73230029.660000011</v>
      </c>
      <c r="X30" s="21"/>
      <c r="Y30" s="31"/>
    </row>
    <row r="31" spans="1:28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8" x14ac:dyDescent="0.2">
      <c r="B32" s="10" t="s">
        <v>4</v>
      </c>
      <c r="G32" s="1"/>
      <c r="H32" s="1"/>
      <c r="I32" s="1"/>
      <c r="J32" s="1"/>
      <c r="K32" s="1"/>
      <c r="L32" s="1"/>
      <c r="M32" s="1"/>
      <c r="N32" s="1"/>
      <c r="O32" s="1"/>
    </row>
    <row r="35" spans="3:25" x14ac:dyDescent="0.2">
      <c r="C35" s="11"/>
      <c r="D35" s="11"/>
      <c r="E35" s="11"/>
      <c r="F35" s="11"/>
    </row>
    <row r="36" spans="3:25" x14ac:dyDescent="0.2">
      <c r="D36" s="12" t="s">
        <v>36</v>
      </c>
      <c r="H36" s="82"/>
      <c r="I36" s="82"/>
      <c r="J36" s="82"/>
      <c r="K36" s="82"/>
      <c r="L36" s="82"/>
      <c r="M36" s="82"/>
      <c r="N36" s="82"/>
      <c r="O36" s="82"/>
      <c r="R36" s="89" t="s">
        <v>47</v>
      </c>
      <c r="S36" s="89"/>
      <c r="T36" s="89"/>
      <c r="U36" s="89"/>
      <c r="V36" s="89"/>
      <c r="W36" s="89"/>
      <c r="X36" s="89"/>
      <c r="Y36" s="89"/>
    </row>
    <row r="37" spans="3:25" x14ac:dyDescent="0.2">
      <c r="D37" s="7" t="s">
        <v>35</v>
      </c>
      <c r="H37" s="85"/>
      <c r="I37" s="85"/>
      <c r="J37" s="85"/>
      <c r="K37" s="85"/>
      <c r="L37" s="85"/>
      <c r="M37" s="85"/>
      <c r="N37" s="85"/>
      <c r="O37" s="85"/>
      <c r="R37" s="85" t="s">
        <v>37</v>
      </c>
      <c r="S37" s="85"/>
      <c r="T37" s="85"/>
      <c r="U37" s="85"/>
      <c r="V37" s="85"/>
      <c r="W37" s="85"/>
      <c r="X37" s="85"/>
      <c r="Y37" s="85"/>
    </row>
  </sheetData>
  <mergeCells count="59">
    <mergeCell ref="Q26:Q27"/>
    <mergeCell ref="R26:R27"/>
    <mergeCell ref="S26:S27"/>
    <mergeCell ref="T26:T27"/>
    <mergeCell ref="B28:B30"/>
    <mergeCell ref="C28:C30"/>
    <mergeCell ref="D28:D30"/>
    <mergeCell ref="E28:E30"/>
    <mergeCell ref="F28:F30"/>
    <mergeCell ref="G28:G30"/>
    <mergeCell ref="H28:H30"/>
    <mergeCell ref="B26:B27"/>
    <mergeCell ref="C26:C27"/>
    <mergeCell ref="D26:D27"/>
    <mergeCell ref="E26:E27"/>
    <mergeCell ref="F26:F27"/>
    <mergeCell ref="H37:O37"/>
    <mergeCell ref="U8:U9"/>
    <mergeCell ref="V8:V9"/>
    <mergeCell ref="W8:W9"/>
    <mergeCell ref="X8:Y8"/>
    <mergeCell ref="Q8:Q9"/>
    <mergeCell ref="R8:R9"/>
    <mergeCell ref="S8:T8"/>
    <mergeCell ref="R36:Y36"/>
    <mergeCell ref="R37:Y37"/>
    <mergeCell ref="H26:H27"/>
    <mergeCell ref="I26:I27"/>
    <mergeCell ref="J26:J27"/>
    <mergeCell ref="K26:K27"/>
    <mergeCell ref="L26:L27"/>
    <mergeCell ref="M26:M27"/>
    <mergeCell ref="H36:O36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6:G27"/>
    <mergeCell ref="N26:N27"/>
    <mergeCell ref="O26:O27"/>
    <mergeCell ref="P26:P27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Pablo Alejandro Jiménez Picaso</cp:lastModifiedBy>
  <cp:lastPrinted>2018-08-01T21:49:58Z</cp:lastPrinted>
  <dcterms:created xsi:type="dcterms:W3CDTF">2016-06-09T15:26:15Z</dcterms:created>
  <dcterms:modified xsi:type="dcterms:W3CDTF">2018-08-01T21:50:08Z</dcterms:modified>
</cp:coreProperties>
</file>