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8800" windowHeight="11505"/>
  </bookViews>
  <sheets>
    <sheet name="I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IR!$B$1:$Y$42</definedName>
    <definedName name="B">[4]EGRESOS!#REF!</definedName>
    <definedName name="BASE">#REF!</definedName>
    <definedName name="_xlnm.Database">[5]REPORTO!#REF!</definedName>
    <definedName name="cba">[3]TOTAL!#REF!</definedName>
    <definedName name="ELOY">#REF!</definedName>
    <definedName name="Fecha">#REF!</definedName>
    <definedName name="HF">[6]T1705HF!$B$20:$B$20</definedName>
    <definedName name="ju">[5]REPORTO!#REF!</definedName>
    <definedName name="mao">[2]ECABR!#REF!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4" i="1" l="1"/>
  <c r="AL33" i="1"/>
  <c r="AK33" i="1"/>
  <c r="AI33" i="1"/>
  <c r="AH33" i="1"/>
  <c r="W33" i="1"/>
  <c r="V33" i="1"/>
  <c r="U33" i="1"/>
  <c r="Y32" i="1"/>
  <c r="AD31" i="1"/>
  <c r="AC31" i="1"/>
  <c r="Y31" i="1"/>
  <c r="X31" i="1"/>
  <c r="AD30" i="1"/>
  <c r="AC30" i="1"/>
  <c r="Y30" i="1"/>
  <c r="X30" i="1"/>
  <c r="AD29" i="1"/>
  <c r="AC29" i="1"/>
  <c r="Y29" i="1"/>
  <c r="X29" i="1"/>
  <c r="AD28" i="1"/>
  <c r="AC28" i="1"/>
  <c r="Y28" i="1"/>
  <c r="X28" i="1"/>
  <c r="AD27" i="1"/>
  <c r="AC27" i="1"/>
  <c r="Y27" i="1"/>
  <c r="X27" i="1"/>
  <c r="AD26" i="1"/>
  <c r="AC26" i="1"/>
  <c r="Y26" i="1"/>
  <c r="X26" i="1"/>
  <c r="AD24" i="1"/>
  <c r="AC24" i="1"/>
  <c r="Y24" i="1"/>
  <c r="X24" i="1"/>
  <c r="AD23" i="1"/>
  <c r="AC23" i="1"/>
  <c r="Y23" i="1"/>
  <c r="X23" i="1"/>
  <c r="AD22" i="1"/>
  <c r="AC22" i="1"/>
  <c r="Y22" i="1"/>
  <c r="X22" i="1"/>
  <c r="AD21" i="1"/>
  <c r="AC21" i="1"/>
  <c r="Y21" i="1"/>
  <c r="X21" i="1"/>
  <c r="AD20" i="1"/>
  <c r="AC20" i="1"/>
  <c r="Y20" i="1"/>
  <c r="X20" i="1"/>
  <c r="AD19" i="1"/>
  <c r="AC19" i="1"/>
  <c r="Y19" i="1"/>
  <c r="X19" i="1"/>
  <c r="AD18" i="1"/>
  <c r="AC18" i="1"/>
  <c r="Y18" i="1"/>
  <c r="X18" i="1"/>
  <c r="AD17" i="1"/>
  <c r="AC17" i="1"/>
  <c r="Y17" i="1"/>
  <c r="X17" i="1"/>
  <c r="AD16" i="1"/>
  <c r="AC16" i="1"/>
  <c r="Y16" i="1"/>
  <c r="X16" i="1"/>
  <c r="AD15" i="1"/>
  <c r="AC15" i="1"/>
  <c r="Y15" i="1"/>
  <c r="X15" i="1"/>
  <c r="AD14" i="1"/>
  <c r="AC14" i="1"/>
  <c r="Y14" i="1"/>
  <c r="X14" i="1"/>
  <c r="AD13" i="1"/>
  <c r="AC13" i="1"/>
  <c r="Y13" i="1"/>
  <c r="X13" i="1"/>
  <c r="AD12" i="1"/>
  <c r="AC12" i="1"/>
  <c r="Y12" i="1"/>
  <c r="X12" i="1"/>
  <c r="AD11" i="1"/>
  <c r="AC11" i="1"/>
  <c r="Y11" i="1"/>
  <c r="X11" i="1"/>
  <c r="AD10" i="1"/>
  <c r="AC10" i="1"/>
  <c r="Y10" i="1"/>
  <c r="X10" i="1"/>
</calcChain>
</file>

<file path=xl/sharedStrings.xml><?xml version="1.0" encoding="utf-8"?>
<sst xmlns="http://schemas.openxmlformats.org/spreadsheetml/2006/main" count="387" uniqueCount="160">
  <si>
    <t xml:space="preserve">INDICADOR DE RESULTADO </t>
  </si>
  <si>
    <t>Ente Público:</t>
  </si>
  <si>
    <t xml:space="preserve">UNIVERSIDAD TECNOLOGICA DE LEON 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</si>
  <si>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</si>
  <si>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</si>
  <si>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</si>
  <si>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</si>
  <si>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</si>
  <si>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</si>
  <si>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</si>
  <si>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</si>
  <si>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</si>
  <si>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</si>
  <si>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</si>
  <si>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</si>
  <si>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</si>
  <si>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</si>
  <si>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</si>
  <si>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</si>
  <si>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</si>
  <si>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</si>
  <si>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</si>
  <si>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</si>
  <si>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</si>
  <si>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</si>
  <si>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</si>
  <si>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</si>
  <si>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</si>
  <si>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</si>
  <si>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</si>
  <si>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</si>
  <si>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</si>
  <si>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</si>
  <si>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</si>
  <si>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 xml:space="preserve"> G1034</t>
  </si>
  <si>
    <t>III. - Guanajuato Educado</t>
  </si>
  <si>
    <t>II EDUCACIÓN PARA LA VIDA</t>
  </si>
  <si>
    <t>03</t>
  </si>
  <si>
    <t>02.06</t>
  </si>
  <si>
    <t>02.05.04</t>
  </si>
  <si>
    <t>C0601</t>
  </si>
  <si>
    <t>N/A  MIR</t>
  </si>
  <si>
    <t xml:space="preserve"> G1034  Administración de lo</t>
  </si>
  <si>
    <t xml:space="preserve"> G1146</t>
  </si>
  <si>
    <t>04</t>
  </si>
  <si>
    <t>02.07</t>
  </si>
  <si>
    <t>02.05.05</t>
  </si>
  <si>
    <t>C0101</t>
  </si>
  <si>
    <t xml:space="preserve"> G1146  Operación de la Plan</t>
  </si>
  <si>
    <t xml:space="preserve"> G1154</t>
  </si>
  <si>
    <t>05</t>
  </si>
  <si>
    <t>02.08</t>
  </si>
  <si>
    <t>02.05.06</t>
  </si>
  <si>
    <t xml:space="preserve"> G1154  Administración de lo</t>
  </si>
  <si>
    <t xml:space="preserve"> G1265</t>
  </si>
  <si>
    <t>02</t>
  </si>
  <si>
    <t>02.09</t>
  </si>
  <si>
    <t>C1212</t>
  </si>
  <si>
    <t xml:space="preserve"> G1265  OPERACIÓN OIC UTL</t>
  </si>
  <si>
    <t xml:space="preserve"> G2025</t>
  </si>
  <si>
    <t>01</t>
  </si>
  <si>
    <t>02.10</t>
  </si>
  <si>
    <t xml:space="preserve"> G2025  Dirección estratégica</t>
  </si>
  <si>
    <t xml:space="preserve"> P0439</t>
  </si>
  <si>
    <t>06</t>
  </si>
  <si>
    <t>02.05.07</t>
  </si>
  <si>
    <t>C0201</t>
  </si>
  <si>
    <t xml:space="preserve">Porcentaje de alumnos atendidos </t>
  </si>
  <si>
    <t>Componente</t>
  </si>
  <si>
    <t>Porcentaje</t>
  </si>
  <si>
    <t>Eficiencia</t>
  </si>
  <si>
    <t>Anual</t>
  </si>
  <si>
    <t>(Número de alumnos atendidos /Número de alumnos proyectados a atender) * 100</t>
  </si>
  <si>
    <t xml:space="preserve"> P0439  ADMINISTRACIÓN  E IM</t>
  </si>
  <si>
    <t xml:space="preserve"> P0440</t>
  </si>
  <si>
    <t>07</t>
  </si>
  <si>
    <t>02.05.08</t>
  </si>
  <si>
    <t>Porcentaje de alumnos en riesgo de deserción y reprobación atendidos con apoyo académico y/o psicosocial</t>
  </si>
  <si>
    <t>(Alumnos en riesgo de deserción y reprobación atendidos con apoyo académico y/o psicosocial/Alumnos en riesgo de deserción y reprobación, identificados) * 100</t>
  </si>
  <si>
    <t xml:space="preserve"> P0440  APLICACIÓN DE PLANES</t>
  </si>
  <si>
    <t xml:space="preserve"> P0441</t>
  </si>
  <si>
    <t>15</t>
  </si>
  <si>
    <t>02.18</t>
  </si>
  <si>
    <t>02.05.16</t>
  </si>
  <si>
    <t>Porcentaje de docentes y directivos fortalecidos con alguna acción formativa o laboral</t>
  </si>
  <si>
    <t>Eficacia</t>
  </si>
  <si>
    <t>(Docentes y directivos fortalecidos con alguna acción formativa o laboral/Docentes y directivos programados a ser fortalecidos con alguna acción formativa o laboral) * 100</t>
  </si>
  <si>
    <t xml:space="preserve"> P0441  APOYOS PARA LA PROFE</t>
  </si>
  <si>
    <t xml:space="preserve"> P0442</t>
  </si>
  <si>
    <t>08</t>
  </si>
  <si>
    <t>02.11</t>
  </si>
  <si>
    <t>02.05.09</t>
  </si>
  <si>
    <t>Porcentaje de programas o carreras implemantados bajo el esquema de formación dual escuela-empresa</t>
  </si>
  <si>
    <t>(Programas o carreras implementados bajo un esquema de formación dual escuela-empresa/Programas o carreras programadas a ofertar bajo un esquema de formación dual escuela-empresa)* 100</t>
  </si>
  <si>
    <t xml:space="preserve"> P0442  CAPACITACIÓN Y CERTI</t>
  </si>
  <si>
    <t xml:space="preserve"> P0443</t>
  </si>
  <si>
    <t>Porcentaje de estudiantes  participando en cursos, actividades y talleres complementarias para el  desarrollo integral</t>
  </si>
  <si>
    <t xml:space="preserve"> P0443  CURSOS Y EVENTOS DE</t>
  </si>
  <si>
    <t xml:space="preserve"> P0445</t>
  </si>
  <si>
    <t>18</t>
  </si>
  <si>
    <t>02.21</t>
  </si>
  <si>
    <t>02.05.19</t>
  </si>
  <si>
    <t>Porcentaje de procesos educativos certificados y/o programas educativos acreditados</t>
  </si>
  <si>
    <t>Procesos y/o programas educativos programados a ser certificados y/o acreditados</t>
  </si>
  <si>
    <t xml:space="preserve"> P0445  GESTIÓN DE CERTIFICA</t>
  </si>
  <si>
    <t xml:space="preserve"> P0446</t>
  </si>
  <si>
    <t>02.05.21</t>
  </si>
  <si>
    <t>Porcentaje de necesidades de infraestructura y equipamiento atendidas</t>
  </si>
  <si>
    <t>Necesidades de infraestructura y equipamiento identificadas</t>
  </si>
  <si>
    <t xml:space="preserve"> P0446  MANTENIMIENTO DE LA</t>
  </si>
  <si>
    <t xml:space="preserve"> P0447</t>
  </si>
  <si>
    <t>Porcentaje de becas y apoyos otorgados</t>
  </si>
  <si>
    <t>Cuatrimestral</t>
  </si>
  <si>
    <t>Becas y apoyos programados a otorgar.</t>
  </si>
  <si>
    <t xml:space="preserve"> P0447  OPERACIÓN DE OTORGAM</t>
  </si>
  <si>
    <t xml:space="preserve"> P0448</t>
  </si>
  <si>
    <t>17</t>
  </si>
  <si>
    <t>02.20</t>
  </si>
  <si>
    <t>02.05.18</t>
  </si>
  <si>
    <t>C0301</t>
  </si>
  <si>
    <t>Porcentaje de alumnos atendidos con acciones de fortalecimiento</t>
  </si>
  <si>
    <t xml:space="preserve">Alumnos programados para ser atendidos con acciones de fortalecimiento para la vinculación con el entorno. </t>
  </si>
  <si>
    <t xml:space="preserve"> P0448  OPERACIÓN DE SERVICI</t>
  </si>
  <si>
    <t xml:space="preserve"> P0450</t>
  </si>
  <si>
    <t>14</t>
  </si>
  <si>
    <t>02.17</t>
  </si>
  <si>
    <t>02.05.15</t>
  </si>
  <si>
    <t>Porcentaje de alumnos atendidos con acciones para el fortalecimiento de competencias emprendedoras</t>
  </si>
  <si>
    <t xml:space="preserve">Alumnos programados para ser atendidos con acciones para el fortalecimiento de competencias emprendedoras. </t>
  </si>
  <si>
    <t xml:space="preserve"> P0450  REALIZACIÓN DE FOROS</t>
  </si>
  <si>
    <t>Porcentaje de alumnos con proyectos en incubadora de empresas</t>
  </si>
  <si>
    <t xml:space="preserve">Alumnos con proyectos en incubadoras de empresas, programadas. </t>
  </si>
  <si>
    <t xml:space="preserve"> P2437</t>
  </si>
  <si>
    <t xml:space="preserve"> P2437  Profesionalización d</t>
  </si>
  <si>
    <t xml:space="preserve"> P2749</t>
  </si>
  <si>
    <t>02.05</t>
  </si>
  <si>
    <t>02.05.03</t>
  </si>
  <si>
    <t>C1101</t>
  </si>
  <si>
    <t xml:space="preserve"> P2749  Administración  e im</t>
  </si>
  <si>
    <t xml:space="preserve"> P2782</t>
  </si>
  <si>
    <t>Porcentaje de alumnos atendidos en programas de disciplinas emergentes o áreas estratégicas</t>
  </si>
  <si>
    <t xml:space="preserve">Alumnos programados a ser atendidos en programas de disciplinas emergentes o áreas estratégicas. </t>
  </si>
  <si>
    <t xml:space="preserve"> P2782  Vinculación y difusi</t>
  </si>
  <si>
    <t xml:space="preserve"> P2848</t>
  </si>
  <si>
    <t xml:space="preserve">Porcentaje de programas o carreras implementados bajo el esquema de formación dual escuela-empresa </t>
  </si>
  <si>
    <t>Alumnos con formación y/o certificados en competencias laborales programados.</t>
  </si>
  <si>
    <t xml:space="preserve"> P2848  CERTIFICACIÓN DE CO</t>
  </si>
  <si>
    <t xml:space="preserve"> P2976</t>
  </si>
  <si>
    <t>Tasa de variación anual de proyectos de investigación</t>
  </si>
  <si>
    <t>Proyectos de investigación realizadas</t>
  </si>
  <si>
    <t xml:space="preserve"> P2976  Gest proy Invest UTL</t>
  </si>
  <si>
    <t xml:space="preserve"> P2977</t>
  </si>
  <si>
    <t>Porcentaje de aciones para la divulgación del conocimineto cientifico, académico y tecnológico.</t>
  </si>
  <si>
    <t>Acciones de divulgación</t>
  </si>
  <si>
    <t xml:space="preserve"> P2977  Divul Científica UTL</t>
  </si>
  <si>
    <t>Q0592</t>
  </si>
  <si>
    <t xml:space="preserve"> Q0592</t>
  </si>
  <si>
    <t>Total del Gasto</t>
  </si>
  <si>
    <t>Bajo protesta de decir verdad declaramos que los Estados Financieros y sus Notas son razonablemente correctos y responsabilidad del emisor</t>
  </si>
  <si>
    <t>Del 1 de Enero al 31 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</si>
</sst>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99">
    <xf numFmtId="0" fontId="0" fillId="0" borderId="0" xfId="0"/>
    <xf numFmtId="0" fontId="2" fillId="0" borderId="0" xfId="0" applyFont="1" applyFill="1"/>
    <xf numFmtId="0" fontId="3" fillId="2" borderId="0" xfId="0" applyFont="1" applyFill="1" applyBorder="1" applyAlignment="1">
      <alignment horizontal="center"/>
    </xf>
    <xf numFmtId="0" fontId="2" fillId="0" borderId="0" xfId="0" applyFont="1"/>
    <xf numFmtId="0" fontId="4" fillId="3" borderId="0" xfId="0" applyFont="1" applyFill="1"/>
    <xf numFmtId="0" fontId="2" fillId="3" borderId="0" xfId="0" applyFont="1" applyFill="1"/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3" borderId="1" xfId="0" applyFont="1" applyFill="1" applyBorder="1"/>
    <xf numFmtId="0" fontId="4" fillId="3" borderId="1" xfId="0" applyFont="1" applyFill="1" applyBorder="1"/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2" fillId="3" borderId="5" xfId="0" applyFont="1" applyFill="1" applyBorder="1"/>
    <xf numFmtId="0" fontId="2" fillId="0" borderId="5" xfId="0" applyFont="1" applyFill="1" applyBorder="1"/>
    <xf numFmtId="0" fontId="2" fillId="0" borderId="5" xfId="0" applyFont="1" applyBorder="1"/>
    <xf numFmtId="0" fontId="2" fillId="0" borderId="2" xfId="0" applyFont="1" applyBorder="1"/>
    <xf numFmtId="4" fontId="0" fillId="0" borderId="5" xfId="0" applyNumberFormat="1" applyBorder="1"/>
    <xf numFmtId="9" fontId="2" fillId="0" borderId="10" xfId="0" applyNumberFormat="1" applyFont="1" applyBorder="1"/>
    <xf numFmtId="9" fontId="2" fillId="0" borderId="6" xfId="0" applyNumberFormat="1" applyFont="1" applyFill="1" applyBorder="1"/>
    <xf numFmtId="9" fontId="2" fillId="3" borderId="0" xfId="2" applyFont="1" applyFill="1" applyBorder="1"/>
    <xf numFmtId="9" fontId="2" fillId="0" borderId="0" xfId="2" applyFont="1" applyBorder="1"/>
    <xf numFmtId="4" fontId="2" fillId="0" borderId="0" xfId="0" applyNumberFormat="1" applyFont="1"/>
    <xf numFmtId="4" fontId="0" fillId="0" borderId="0" xfId="0" applyNumberFormat="1"/>
    <xf numFmtId="4" fontId="0" fillId="4" borderId="0" xfId="0" applyNumberFormat="1" applyFill="1"/>
    <xf numFmtId="0" fontId="0" fillId="4" borderId="0" xfId="0" applyFill="1"/>
    <xf numFmtId="43" fontId="5" fillId="3" borderId="5" xfId="0" applyNumberFormat="1" applyFont="1" applyFill="1" applyBorder="1" applyAlignment="1">
      <alignment horizontal="right" vertical="center" wrapText="1"/>
    </xf>
    <xf numFmtId="43" fontId="2" fillId="3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9" fontId="2" fillId="0" borderId="5" xfId="0" applyNumberFormat="1" applyFont="1" applyFill="1" applyBorder="1" applyAlignment="1">
      <alignment horizontal="center" vertical="center"/>
    </xf>
    <xf numFmtId="9" fontId="2" fillId="0" borderId="5" xfId="2" applyFont="1" applyFill="1" applyBorder="1" applyAlignment="1">
      <alignment horizontal="center" vertical="center"/>
    </xf>
    <xf numFmtId="9" fontId="2" fillId="0" borderId="2" xfId="2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9" fontId="2" fillId="5" borderId="5" xfId="0" applyNumberFormat="1" applyFont="1" applyFill="1" applyBorder="1" applyAlignment="1">
      <alignment horizontal="center" vertical="center"/>
    </xf>
    <xf numFmtId="9" fontId="2" fillId="5" borderId="5" xfId="2" applyFont="1" applyFill="1" applyBorder="1" applyAlignment="1">
      <alignment horizontal="center" vertical="center"/>
    </xf>
    <xf numFmtId="9" fontId="2" fillId="5" borderId="2" xfId="2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 wrapText="1"/>
    </xf>
    <xf numFmtId="43" fontId="2" fillId="3" borderId="5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9" fontId="2" fillId="5" borderId="2" xfId="0" applyNumberFormat="1" applyFont="1" applyFill="1" applyBorder="1" applyAlignment="1">
      <alignment horizontal="center" vertical="center"/>
    </xf>
    <xf numFmtId="4" fontId="0" fillId="0" borderId="6" xfId="0" applyNumberFormat="1" applyBorder="1" applyAlignment="1">
      <alignment horizontal="center"/>
    </xf>
    <xf numFmtId="4" fontId="0" fillId="0" borderId="5" xfId="0" applyNumberFormat="1" applyBorder="1" applyAlignment="1">
      <alignment horizontal="right"/>
    </xf>
    <xf numFmtId="4" fontId="0" fillId="0" borderId="5" xfId="0" applyNumberFormat="1" applyBorder="1" applyAlignment="1">
      <alignment horizontal="center"/>
    </xf>
    <xf numFmtId="9" fontId="2" fillId="0" borderId="11" xfId="2" applyFont="1" applyBorder="1" applyAlignment="1">
      <alignment horizontal="right" vertical="center"/>
    </xf>
    <xf numFmtId="9" fontId="2" fillId="0" borderId="6" xfId="2" applyFont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/>
    </xf>
    <xf numFmtId="9" fontId="2" fillId="0" borderId="12" xfId="2" applyFont="1" applyBorder="1" applyAlignment="1">
      <alignment horizontal="right" vertical="center"/>
    </xf>
    <xf numFmtId="9" fontId="2" fillId="0" borderId="8" xfId="2" applyFont="1" applyBorder="1" applyAlignment="1">
      <alignment horizontal="right" vertical="center"/>
    </xf>
    <xf numFmtId="0" fontId="0" fillId="0" borderId="5" xfId="0" applyBorder="1"/>
    <xf numFmtId="0" fontId="2" fillId="0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9" fontId="2" fillId="0" borderId="4" xfId="2" applyFont="1" applyFill="1" applyBorder="1" applyAlignment="1">
      <alignment horizontal="center" vertical="center"/>
    </xf>
    <xf numFmtId="4" fontId="2" fillId="0" borderId="5" xfId="0" applyNumberFormat="1" applyFont="1" applyFill="1" applyBorder="1"/>
    <xf numFmtId="9" fontId="2" fillId="0" borderId="3" xfId="0" applyNumberFormat="1" applyFont="1" applyBorder="1"/>
    <xf numFmtId="9" fontId="2" fillId="0" borderId="5" xfId="0" applyNumberFormat="1" applyFont="1" applyFill="1" applyBorder="1"/>
    <xf numFmtId="0" fontId="5" fillId="0" borderId="0" xfId="0" applyFont="1" applyFill="1"/>
    <xf numFmtId="0" fontId="5" fillId="3" borderId="1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left" vertical="center" wrapText="1" indent="3"/>
    </xf>
    <xf numFmtId="0" fontId="5" fillId="3" borderId="3" xfId="0" applyFont="1" applyFill="1" applyBorder="1" applyAlignment="1">
      <alignment horizontal="left" vertical="center" wrapText="1" indent="3"/>
    </xf>
    <xf numFmtId="0" fontId="5" fillId="3" borderId="5" xfId="0" applyFont="1" applyFill="1" applyBorder="1" applyAlignment="1">
      <alignment horizontal="right" vertical="center" wrapText="1"/>
    </xf>
    <xf numFmtId="0" fontId="5" fillId="3" borderId="5" xfId="0" applyFont="1" applyFill="1" applyBorder="1"/>
    <xf numFmtId="0" fontId="5" fillId="0" borderId="2" xfId="0" applyFont="1" applyBorder="1"/>
    <xf numFmtId="0" fontId="5" fillId="0" borderId="5" xfId="0" applyFont="1" applyBorder="1"/>
    <xf numFmtId="0" fontId="5" fillId="0" borderId="4" xfId="0" applyFont="1" applyBorder="1"/>
    <xf numFmtId="4" fontId="5" fillId="0" borderId="8" xfId="0" applyNumberFormat="1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0" xfId="0" applyFont="1"/>
    <xf numFmtId="4" fontId="5" fillId="0" borderId="0" xfId="0" applyNumberFormat="1" applyFont="1"/>
    <xf numFmtId="0" fontId="1" fillId="3" borderId="0" xfId="0" applyFont="1" applyFill="1"/>
    <xf numFmtId="2" fontId="2" fillId="0" borderId="0" xfId="0" applyNumberFormat="1" applyFont="1"/>
  </cellXfs>
  <cellStyles count="4">
    <cellStyle name="Millares" xfId="1" builtinId="3"/>
    <cellStyle name="Normal" xfId="0" builtinId="0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37</xdr:row>
      <xdr:rowOff>76200</xdr:rowOff>
    </xdr:from>
    <xdr:to>
      <xdr:col>14</xdr:col>
      <xdr:colOff>257175</xdr:colOff>
      <xdr:row>41</xdr:row>
      <xdr:rowOff>95250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1420475"/>
          <a:ext cx="97536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reno\AppData\Local\Microsoft\Windows\INetCache\Content.Outlook\W0HJ3HWY\LGCG-CONAC%20DICIEMBRE%202021%20ASE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."/>
      <sheetName val="EAA"/>
      <sheetName val="EADOP"/>
      <sheetName val="PC"/>
      <sheetName val="NOTAS NG NM NGA"/>
      <sheetName val="R CFF R"/>
      <sheetName val="CA."/>
      <sheetName val="COG"/>
      <sheetName val="CE"/>
      <sheetName val="CFG"/>
      <sheetName val="ID"/>
      <sheetName val="EN"/>
      <sheetName val="FF"/>
      <sheetName val="IPF"/>
      <sheetName val="GCP"/>
      <sheetName val="PPI"/>
      <sheetName val="IR"/>
      <sheetName val="EB"/>
      <sheetName val="CBPE"/>
      <sheetName val="DGF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7">
          <cell r="G77">
            <v>189368105.62000003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M55"/>
  <sheetViews>
    <sheetView tabSelected="1" workbookViewId="0">
      <selection activeCell="E53" sqref="E53"/>
    </sheetView>
  </sheetViews>
  <sheetFormatPr baseColWidth="10" defaultRowHeight="12.75" x14ac:dyDescent="0.2"/>
  <cols>
    <col min="1" max="1" width="15.83203125" style="1" customWidth="1"/>
    <col min="2" max="2" width="24" style="3" customWidth="1"/>
    <col min="3" max="3" width="29.5" style="3" customWidth="1"/>
    <col min="4" max="4" width="6.33203125" style="3" customWidth="1"/>
    <col min="5" max="5" width="8.6640625" style="3" customWidth="1"/>
    <col min="6" max="6" width="12.5" style="3" customWidth="1"/>
    <col min="7" max="7" width="8.6640625" style="3" customWidth="1"/>
    <col min="8" max="8" width="37.33203125" style="3" customWidth="1"/>
    <col min="9" max="9" width="26.83203125" style="3" customWidth="1"/>
    <col min="10" max="10" width="15.6640625" style="3" customWidth="1"/>
    <col min="11" max="11" width="14.6640625" style="3" customWidth="1"/>
    <col min="12" max="12" width="14.33203125" style="3" customWidth="1"/>
    <col min="13" max="13" width="17" style="3" customWidth="1"/>
    <col min="14" max="14" width="13.5" style="3" customWidth="1"/>
    <col min="15" max="15" width="54" style="3" customWidth="1"/>
    <col min="16" max="16" width="8.83203125" style="5" customWidth="1"/>
    <col min="17" max="17" width="7" style="3" customWidth="1"/>
    <col min="18" max="18" width="7.83203125" style="3" customWidth="1"/>
    <col min="19" max="19" width="17.33203125" style="3" customWidth="1"/>
    <col min="20" max="20" width="14.83203125" style="3" customWidth="1"/>
    <col min="21" max="21" width="17.5" style="3" customWidth="1"/>
    <col min="22" max="22" width="18.83203125" style="3" customWidth="1"/>
    <col min="23" max="23" width="19" style="3" customWidth="1"/>
    <col min="24" max="26" width="12" style="3"/>
    <col min="27" max="27" width="0" style="3" hidden="1" customWidth="1"/>
    <col min="28" max="28" width="18.33203125" style="3" hidden="1" customWidth="1"/>
    <col min="29" max="29" width="15.83203125" style="3" hidden="1" customWidth="1"/>
    <col min="30" max="31" width="0" style="3" hidden="1" customWidth="1"/>
    <col min="32" max="32" width="14.83203125" style="3" bestFit="1" customWidth="1"/>
    <col min="33" max="33" width="0" style="3" hidden="1" customWidth="1"/>
    <col min="34" max="34" width="20.6640625" style="3" hidden="1" customWidth="1"/>
    <col min="35" max="35" width="19.1640625" style="3" hidden="1" customWidth="1"/>
    <col min="36" max="36" width="12" style="3"/>
    <col min="37" max="37" width="17.33203125" style="3" customWidth="1"/>
    <col min="38" max="16384" width="12" style="3"/>
  </cols>
  <sheetData>
    <row r="1" spans="1:38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8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8" x14ac:dyDescent="0.2">
      <c r="B3" s="2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8" s="5" customFormat="1" x14ac:dyDescent="0.2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38" s="5" customFormat="1" x14ac:dyDescent="0.2">
      <c r="A5" s="1"/>
      <c r="D5" s="6" t="s">
        <v>1</v>
      </c>
      <c r="E5" s="7" t="s">
        <v>2</v>
      </c>
      <c r="F5" s="7"/>
      <c r="G5" s="8"/>
      <c r="H5" s="7"/>
      <c r="I5" s="7"/>
      <c r="J5" s="7"/>
      <c r="K5" s="7"/>
      <c r="L5" s="9"/>
      <c r="M5" s="9"/>
      <c r="N5" s="10"/>
      <c r="O5" s="4"/>
    </row>
    <row r="6" spans="1:38" s="5" customFormat="1" x14ac:dyDescent="0.2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38" x14ac:dyDescent="0.2">
      <c r="B7" s="11" t="s">
        <v>3</v>
      </c>
      <c r="C7" s="12"/>
      <c r="D7" s="13" t="s">
        <v>4</v>
      </c>
      <c r="E7" s="14"/>
      <c r="F7" s="14"/>
      <c r="G7" s="14"/>
      <c r="H7" s="15"/>
      <c r="I7" s="16" t="s">
        <v>5</v>
      </c>
      <c r="J7" s="16"/>
      <c r="K7" s="16"/>
      <c r="L7" s="16"/>
      <c r="M7" s="16"/>
      <c r="N7" s="16"/>
      <c r="O7" s="16"/>
      <c r="P7" s="16" t="s">
        <v>6</v>
      </c>
      <c r="Q7" s="16"/>
      <c r="R7" s="16"/>
      <c r="S7" s="16"/>
      <c r="T7" s="16"/>
      <c r="U7" s="16" t="s">
        <v>7</v>
      </c>
      <c r="V7" s="16"/>
      <c r="W7" s="16"/>
      <c r="X7" s="16"/>
      <c r="Y7" s="16"/>
    </row>
    <row r="8" spans="1:38" x14ac:dyDescent="0.2">
      <c r="B8" s="17" t="s">
        <v>8</v>
      </c>
      <c r="C8" s="17" t="s">
        <v>9</v>
      </c>
      <c r="D8" s="18" t="s">
        <v>10</v>
      </c>
      <c r="E8" s="18" t="s">
        <v>11</v>
      </c>
      <c r="F8" s="18" t="s">
        <v>12</v>
      </c>
      <c r="G8" s="18" t="s">
        <v>13</v>
      </c>
      <c r="H8" s="18" t="s">
        <v>14</v>
      </c>
      <c r="I8" s="19" t="s">
        <v>15</v>
      </c>
      <c r="J8" s="19" t="s">
        <v>16</v>
      </c>
      <c r="K8" s="19" t="s">
        <v>17</v>
      </c>
      <c r="L8" s="19" t="s">
        <v>18</v>
      </c>
      <c r="M8" s="19" t="s">
        <v>19</v>
      </c>
      <c r="N8" s="19" t="s">
        <v>20</v>
      </c>
      <c r="O8" s="19" t="s">
        <v>21</v>
      </c>
      <c r="P8" s="19" t="s">
        <v>22</v>
      </c>
      <c r="Q8" s="19" t="s">
        <v>23</v>
      </c>
      <c r="R8" s="19" t="s">
        <v>24</v>
      </c>
      <c r="S8" s="20" t="s">
        <v>25</v>
      </c>
      <c r="T8" s="21"/>
      <c r="U8" s="19" t="s">
        <v>26</v>
      </c>
      <c r="V8" s="19" t="s">
        <v>27</v>
      </c>
      <c r="W8" s="19" t="s">
        <v>28</v>
      </c>
      <c r="X8" s="20" t="s">
        <v>29</v>
      </c>
      <c r="Y8" s="21"/>
    </row>
    <row r="9" spans="1:38" ht="25.5" x14ac:dyDescent="0.2">
      <c r="B9" s="22"/>
      <c r="C9" s="22"/>
      <c r="D9" s="23"/>
      <c r="E9" s="24"/>
      <c r="F9" s="24"/>
      <c r="G9" s="24"/>
      <c r="H9" s="24"/>
      <c r="I9" s="25"/>
      <c r="J9" s="25"/>
      <c r="K9" s="25"/>
      <c r="L9" s="25"/>
      <c r="M9" s="25"/>
      <c r="N9" s="25"/>
      <c r="O9" s="25"/>
      <c r="P9" s="25"/>
      <c r="Q9" s="25"/>
      <c r="R9" s="25"/>
      <c r="S9" s="26" t="s">
        <v>30</v>
      </c>
      <c r="T9" s="26" t="s">
        <v>31</v>
      </c>
      <c r="U9" s="25"/>
      <c r="V9" s="25"/>
      <c r="W9" s="25"/>
      <c r="X9" s="26" t="s">
        <v>32</v>
      </c>
      <c r="Y9" s="26" t="s">
        <v>33</v>
      </c>
    </row>
    <row r="10" spans="1:38" ht="25.5" x14ac:dyDescent="0.2">
      <c r="A10" s="27" t="s">
        <v>34</v>
      </c>
      <c r="B10" s="28" t="s">
        <v>35</v>
      </c>
      <c r="C10" s="28" t="s">
        <v>36</v>
      </c>
      <c r="D10" s="29" t="s">
        <v>37</v>
      </c>
      <c r="E10" s="30" t="s">
        <v>38</v>
      </c>
      <c r="F10" s="30" t="s">
        <v>39</v>
      </c>
      <c r="G10" s="27" t="s">
        <v>34</v>
      </c>
      <c r="H10" s="31" t="s">
        <v>40</v>
      </c>
      <c r="I10" s="28" t="s">
        <v>41</v>
      </c>
      <c r="J10" s="32"/>
      <c r="K10" s="32"/>
      <c r="L10" s="32"/>
      <c r="M10" s="32"/>
      <c r="N10" s="32"/>
      <c r="O10" s="32"/>
      <c r="P10" s="33"/>
      <c r="Q10" s="34"/>
      <c r="R10" s="34"/>
      <c r="S10" s="35"/>
      <c r="T10" s="36"/>
      <c r="U10" s="37">
        <v>44763791.219999999</v>
      </c>
      <c r="V10" s="37">
        <v>56508808.939999998</v>
      </c>
      <c r="W10" s="37">
        <v>38748610.079999998</v>
      </c>
      <c r="X10" s="38">
        <f>+W10/U10</f>
        <v>0.8656239568619809</v>
      </c>
      <c r="Y10" s="39">
        <f>+W10/V10</f>
        <v>0.6857091983860879</v>
      </c>
      <c r="AA10" s="40" t="s">
        <v>42</v>
      </c>
      <c r="AB10" s="41"/>
      <c r="AC10" s="42" t="str">
        <f>MID(AA10,1,6)</f>
        <v xml:space="preserve"> G1034</v>
      </c>
      <c r="AD10" s="3" t="str">
        <f>MID(AA10,8,100)</f>
        <v xml:space="preserve"> Administración de lo</v>
      </c>
      <c r="AF10" s="42"/>
      <c r="AG10" t="s">
        <v>34</v>
      </c>
      <c r="AH10" s="43">
        <v>55325323.509999998</v>
      </c>
      <c r="AI10" s="43">
        <v>28465761.649999999</v>
      </c>
      <c r="AJ10" s="27" t="s">
        <v>34</v>
      </c>
      <c r="AK10" s="44">
        <v>56508808.939999998</v>
      </c>
      <c r="AL10" s="45">
        <v>38748610.079999998</v>
      </c>
    </row>
    <row r="11" spans="1:38" ht="25.5" x14ac:dyDescent="0.2">
      <c r="A11" s="27" t="s">
        <v>43</v>
      </c>
      <c r="B11" s="28" t="s">
        <v>35</v>
      </c>
      <c r="C11" s="28" t="s">
        <v>36</v>
      </c>
      <c r="D11" s="29" t="s">
        <v>44</v>
      </c>
      <c r="E11" s="30" t="s">
        <v>45</v>
      </c>
      <c r="F11" s="30" t="s">
        <v>46</v>
      </c>
      <c r="G11" s="27" t="s">
        <v>43</v>
      </c>
      <c r="H11" s="31" t="s">
        <v>47</v>
      </c>
      <c r="I11" s="28" t="s">
        <v>41</v>
      </c>
      <c r="J11" s="46"/>
      <c r="K11" s="46"/>
      <c r="L11" s="46"/>
      <c r="M11" s="46"/>
      <c r="N11" s="46"/>
      <c r="O11" s="46"/>
      <c r="P11" s="33"/>
      <c r="Q11" s="34"/>
      <c r="R11" s="34"/>
      <c r="S11" s="35"/>
      <c r="T11" s="36"/>
      <c r="U11" s="37">
        <v>2442739.85</v>
      </c>
      <c r="V11" s="37">
        <v>2613138.4700000002</v>
      </c>
      <c r="W11" s="37">
        <v>1781636.22</v>
      </c>
      <c r="X11" s="38">
        <f t="shared" ref="X11:X31" si="0">+W11/U11</f>
        <v>0.72935978835404836</v>
      </c>
      <c r="Y11" s="39">
        <f t="shared" ref="Y11:Y32" si="1">+W11/V11</f>
        <v>0.68179939197787698</v>
      </c>
      <c r="AA11" s="40" t="s">
        <v>48</v>
      </c>
      <c r="AB11" s="41"/>
      <c r="AC11" s="42" t="str">
        <f t="shared" ref="AC11:AC31" si="2">MID(AA11,1,6)</f>
        <v xml:space="preserve"> G1146</v>
      </c>
      <c r="AD11" s="3" t="str">
        <f t="shared" ref="AD11:AD31" si="3">MID(AA11,8,100)</f>
        <v xml:space="preserve"> Operación de la Plan</v>
      </c>
      <c r="AF11" s="42"/>
      <c r="AG11" t="s">
        <v>43</v>
      </c>
      <c r="AH11" s="43">
        <v>2477735.83</v>
      </c>
      <c r="AI11" s="43">
        <v>1529465.56</v>
      </c>
      <c r="AJ11" s="27" t="s">
        <v>43</v>
      </c>
      <c r="AK11" s="43">
        <v>2613138.4700000002</v>
      </c>
      <c r="AL11">
        <v>1781636.22</v>
      </c>
    </row>
    <row r="12" spans="1:38" ht="25.5" x14ac:dyDescent="0.2">
      <c r="A12" s="27" t="s">
        <v>49</v>
      </c>
      <c r="B12" s="28" t="s">
        <v>35</v>
      </c>
      <c r="C12" s="28" t="s">
        <v>36</v>
      </c>
      <c r="D12" s="29" t="s">
        <v>50</v>
      </c>
      <c r="E12" s="30" t="s">
        <v>51</v>
      </c>
      <c r="F12" s="30" t="s">
        <v>52</v>
      </c>
      <c r="G12" s="27" t="s">
        <v>49</v>
      </c>
      <c r="H12" s="31" t="s">
        <v>47</v>
      </c>
      <c r="I12" s="28" t="s">
        <v>41</v>
      </c>
      <c r="J12" s="46"/>
      <c r="K12" s="46"/>
      <c r="L12" s="46"/>
      <c r="M12" s="46"/>
      <c r="N12" s="46"/>
      <c r="O12" s="46"/>
      <c r="P12" s="33"/>
      <c r="Q12" s="34"/>
      <c r="R12" s="34"/>
      <c r="S12" s="35"/>
      <c r="T12" s="36"/>
      <c r="U12" s="37">
        <v>11436929.130000001</v>
      </c>
      <c r="V12" s="37">
        <v>21968030.510000002</v>
      </c>
      <c r="W12" s="37">
        <v>9189440.0600000005</v>
      </c>
      <c r="X12" s="38">
        <f t="shared" si="0"/>
        <v>0.80348841507597935</v>
      </c>
      <c r="Y12" s="39">
        <f t="shared" si="1"/>
        <v>0.41830969124960488</v>
      </c>
      <c r="AA12" s="40" t="s">
        <v>53</v>
      </c>
      <c r="AB12" s="41"/>
      <c r="AC12" s="42" t="str">
        <f t="shared" si="2"/>
        <v xml:space="preserve"> G1154</v>
      </c>
      <c r="AD12" s="3" t="str">
        <f t="shared" si="3"/>
        <v xml:space="preserve"> Administración de lo</v>
      </c>
      <c r="AF12" s="42"/>
      <c r="AG12" t="s">
        <v>49</v>
      </c>
      <c r="AH12" s="43">
        <v>20500285.48</v>
      </c>
      <c r="AI12" s="43">
        <v>8233649.6399999997</v>
      </c>
      <c r="AJ12" s="27" t="s">
        <v>49</v>
      </c>
      <c r="AK12" s="43">
        <v>21968030.510000002</v>
      </c>
      <c r="AL12">
        <v>9189440.0600000005</v>
      </c>
    </row>
    <row r="13" spans="1:38" ht="25.5" x14ac:dyDescent="0.2">
      <c r="A13" s="27" t="s">
        <v>54</v>
      </c>
      <c r="B13" s="28" t="s">
        <v>35</v>
      </c>
      <c r="C13" s="28" t="s">
        <v>36</v>
      </c>
      <c r="D13" s="29" t="s">
        <v>55</v>
      </c>
      <c r="E13" s="30" t="s">
        <v>56</v>
      </c>
      <c r="F13" s="30" t="s">
        <v>52</v>
      </c>
      <c r="G13" s="27" t="s">
        <v>54</v>
      </c>
      <c r="H13" s="31" t="s">
        <v>57</v>
      </c>
      <c r="I13" s="28" t="s">
        <v>41</v>
      </c>
      <c r="J13" s="28"/>
      <c r="K13" s="28"/>
      <c r="L13" s="28"/>
      <c r="M13" s="28"/>
      <c r="N13" s="28"/>
      <c r="O13" s="47"/>
      <c r="P13" s="48"/>
      <c r="Q13" s="48"/>
      <c r="R13" s="49"/>
      <c r="S13" s="50"/>
      <c r="T13" s="51"/>
      <c r="U13" s="37">
        <v>1524024.48</v>
      </c>
      <c r="V13" s="37">
        <v>2295610.14</v>
      </c>
      <c r="W13" s="37">
        <v>1279645.81</v>
      </c>
      <c r="X13" s="38">
        <f t="shared" si="0"/>
        <v>0.83964911770971029</v>
      </c>
      <c r="Y13" s="39">
        <f t="shared" si="1"/>
        <v>0.55743167696584572</v>
      </c>
      <c r="AA13" s="40" t="s">
        <v>58</v>
      </c>
      <c r="AB13" s="41"/>
      <c r="AC13" s="42" t="str">
        <f t="shared" si="2"/>
        <v xml:space="preserve"> G1265</v>
      </c>
      <c r="AD13" s="3" t="str">
        <f t="shared" si="3"/>
        <v xml:space="preserve"> OPERACIÓN OIC UTL</v>
      </c>
      <c r="AF13" s="42"/>
      <c r="AG13" t="s">
        <v>54</v>
      </c>
      <c r="AH13" s="43">
        <v>2261520.2599999998</v>
      </c>
      <c r="AI13" s="43">
        <v>1169466.53</v>
      </c>
      <c r="AJ13" s="27" t="s">
        <v>54</v>
      </c>
      <c r="AK13" s="43">
        <v>2295610.14</v>
      </c>
      <c r="AL13">
        <v>1279645.81</v>
      </c>
    </row>
    <row r="14" spans="1:38" ht="25.5" x14ac:dyDescent="0.2">
      <c r="A14" s="27" t="s">
        <v>59</v>
      </c>
      <c r="B14" s="28" t="s">
        <v>35</v>
      </c>
      <c r="C14" s="28" t="s">
        <v>36</v>
      </c>
      <c r="D14" s="29" t="s">
        <v>60</v>
      </c>
      <c r="E14" s="30" t="s">
        <v>61</v>
      </c>
      <c r="F14" s="30" t="s">
        <v>52</v>
      </c>
      <c r="G14" s="27" t="s">
        <v>59</v>
      </c>
      <c r="H14" s="31" t="s">
        <v>47</v>
      </c>
      <c r="I14" s="28" t="s">
        <v>41</v>
      </c>
      <c r="J14" s="28"/>
      <c r="K14" s="28"/>
      <c r="L14" s="28"/>
      <c r="M14" s="28"/>
      <c r="N14" s="28"/>
      <c r="O14" s="52"/>
      <c r="P14" s="48"/>
      <c r="Q14" s="48"/>
      <c r="R14" s="53"/>
      <c r="S14" s="54"/>
      <c r="T14" s="55"/>
      <c r="U14" s="37">
        <v>3075020.04</v>
      </c>
      <c r="V14" s="37">
        <v>3774038.9</v>
      </c>
      <c r="W14" s="37">
        <v>3115236.02</v>
      </c>
      <c r="X14" s="38">
        <f t="shared" si="0"/>
        <v>1.0130782822475524</v>
      </c>
      <c r="Y14" s="39">
        <f t="shared" si="1"/>
        <v>0.82543823806373595</v>
      </c>
      <c r="AA14" s="40" t="s">
        <v>62</v>
      </c>
      <c r="AB14" s="41"/>
      <c r="AC14" s="42" t="str">
        <f t="shared" si="2"/>
        <v xml:space="preserve"> G2025</v>
      </c>
      <c r="AD14" s="3" t="str">
        <f t="shared" si="3"/>
        <v xml:space="preserve"> Dirección estratégica</v>
      </c>
      <c r="AF14" s="42"/>
      <c r="AG14" t="s">
        <v>59</v>
      </c>
      <c r="AH14" s="43">
        <v>3774962.62</v>
      </c>
      <c r="AI14" s="43">
        <v>2115586.1500000004</v>
      </c>
      <c r="AJ14" s="27" t="s">
        <v>59</v>
      </c>
      <c r="AK14" s="43">
        <v>3774038.9</v>
      </c>
      <c r="AL14">
        <v>3115236.02</v>
      </c>
    </row>
    <row r="15" spans="1:38" ht="34.5" customHeight="1" x14ac:dyDescent="0.2">
      <c r="A15" s="27" t="s">
        <v>63</v>
      </c>
      <c r="B15" s="56" t="s">
        <v>35</v>
      </c>
      <c r="C15" s="52" t="s">
        <v>36</v>
      </c>
      <c r="D15" s="57" t="s">
        <v>64</v>
      </c>
      <c r="E15" s="58" t="s">
        <v>56</v>
      </c>
      <c r="F15" s="58" t="s">
        <v>65</v>
      </c>
      <c r="G15" s="27" t="s">
        <v>63</v>
      </c>
      <c r="H15" s="31" t="s">
        <v>66</v>
      </c>
      <c r="I15" s="56" t="s">
        <v>67</v>
      </c>
      <c r="J15" s="28" t="s">
        <v>68</v>
      </c>
      <c r="K15" s="28" t="s">
        <v>69</v>
      </c>
      <c r="L15" s="28" t="s">
        <v>70</v>
      </c>
      <c r="M15" s="28" t="s">
        <v>71</v>
      </c>
      <c r="N15" s="28" t="s">
        <v>69</v>
      </c>
      <c r="O15" s="52" t="s">
        <v>72</v>
      </c>
      <c r="P15" s="49">
        <v>1</v>
      </c>
      <c r="Q15" s="49">
        <v>1</v>
      </c>
      <c r="R15" s="53">
        <v>0.86031000000000002</v>
      </c>
      <c r="S15" s="53">
        <v>0.86031000000000002</v>
      </c>
      <c r="T15" s="53">
        <v>0.86031000000000002</v>
      </c>
      <c r="U15" s="37">
        <v>122440539.52</v>
      </c>
      <c r="V15" s="37">
        <v>142237282.27000001</v>
      </c>
      <c r="W15" s="37">
        <v>105279307.09999999</v>
      </c>
      <c r="X15" s="38">
        <f t="shared" si="0"/>
        <v>0.85984027441175392</v>
      </c>
      <c r="Y15" s="39">
        <f t="shared" si="1"/>
        <v>0.74016675107834928</v>
      </c>
      <c r="AA15" s="40" t="s">
        <v>73</v>
      </c>
      <c r="AB15" s="41"/>
      <c r="AC15" s="42" t="str">
        <f t="shared" si="2"/>
        <v xml:space="preserve"> P0439</v>
      </c>
      <c r="AD15" s="3" t="str">
        <f t="shared" si="3"/>
        <v xml:space="preserve"> ADMINISTRACIÓN  E IM</v>
      </c>
      <c r="AF15" s="42"/>
      <c r="AG15" t="s">
        <v>63</v>
      </c>
      <c r="AH15" s="43">
        <v>142967282.75</v>
      </c>
      <c r="AI15" s="43">
        <v>92327492.829999998</v>
      </c>
      <c r="AJ15" s="27" t="s">
        <v>63</v>
      </c>
      <c r="AK15" s="43">
        <v>142237282.27000001</v>
      </c>
      <c r="AL15">
        <v>105279307.09999999</v>
      </c>
    </row>
    <row r="16" spans="1:38" ht="34.5" customHeight="1" x14ac:dyDescent="0.2">
      <c r="A16" s="27" t="s">
        <v>74</v>
      </c>
      <c r="B16" s="56" t="s">
        <v>35</v>
      </c>
      <c r="C16" s="52" t="s">
        <v>36</v>
      </c>
      <c r="D16" s="57" t="s">
        <v>75</v>
      </c>
      <c r="E16" s="58" t="s">
        <v>61</v>
      </c>
      <c r="F16" s="58" t="s">
        <v>76</v>
      </c>
      <c r="G16" s="27" t="s">
        <v>74</v>
      </c>
      <c r="H16" s="31" t="s">
        <v>66</v>
      </c>
      <c r="I16" s="56" t="s">
        <v>77</v>
      </c>
      <c r="J16" s="28" t="s">
        <v>68</v>
      </c>
      <c r="K16" s="52" t="s">
        <v>69</v>
      </c>
      <c r="L16" s="52" t="s">
        <v>70</v>
      </c>
      <c r="M16" s="52" t="s">
        <v>71</v>
      </c>
      <c r="N16" s="52" t="s">
        <v>69</v>
      </c>
      <c r="O16" s="52" t="s">
        <v>78</v>
      </c>
      <c r="P16" s="49">
        <v>0.7</v>
      </c>
      <c r="Q16" s="49">
        <v>0.7</v>
      </c>
      <c r="R16" s="53">
        <v>0.75</v>
      </c>
      <c r="S16" s="53">
        <v>0.75</v>
      </c>
      <c r="T16" s="53">
        <v>0.75</v>
      </c>
      <c r="U16" s="37">
        <v>456486.83</v>
      </c>
      <c r="V16" s="37">
        <v>542847.86</v>
      </c>
      <c r="W16" s="37">
        <v>347518.88</v>
      </c>
      <c r="X16" s="38">
        <f t="shared" si="0"/>
        <v>0.76129004641820663</v>
      </c>
      <c r="Y16" s="39">
        <f t="shared" si="1"/>
        <v>0.64017730492665115</v>
      </c>
      <c r="AA16" s="40" t="s">
        <v>79</v>
      </c>
      <c r="AB16" s="41"/>
      <c r="AC16" s="42" t="str">
        <f t="shared" si="2"/>
        <v xml:space="preserve"> P0440</v>
      </c>
      <c r="AD16" s="3" t="str">
        <f t="shared" si="3"/>
        <v xml:space="preserve"> APLICACIÓN DE PLANES</v>
      </c>
      <c r="AF16" s="42"/>
      <c r="AG16" t="s">
        <v>74</v>
      </c>
      <c r="AH16" s="43">
        <v>477616.73</v>
      </c>
      <c r="AI16" s="43">
        <v>300444.09000000003</v>
      </c>
      <c r="AJ16" s="27" t="s">
        <v>74</v>
      </c>
      <c r="AK16" s="43">
        <v>542847.86</v>
      </c>
      <c r="AL16">
        <v>347518.88</v>
      </c>
    </row>
    <row r="17" spans="1:39" ht="34.5" customHeight="1" x14ac:dyDescent="0.2">
      <c r="A17" s="27" t="s">
        <v>80</v>
      </c>
      <c r="B17" s="56" t="s">
        <v>35</v>
      </c>
      <c r="C17" s="52" t="s">
        <v>36</v>
      </c>
      <c r="D17" s="57" t="s">
        <v>81</v>
      </c>
      <c r="E17" s="58" t="s">
        <v>82</v>
      </c>
      <c r="F17" s="58" t="s">
        <v>83</v>
      </c>
      <c r="G17" s="27" t="s">
        <v>80</v>
      </c>
      <c r="H17" s="31" t="s">
        <v>66</v>
      </c>
      <c r="I17" s="56" t="s">
        <v>84</v>
      </c>
      <c r="J17" s="28" t="s">
        <v>68</v>
      </c>
      <c r="K17" s="52" t="s">
        <v>69</v>
      </c>
      <c r="L17" s="52" t="s">
        <v>85</v>
      </c>
      <c r="M17" s="52" t="s">
        <v>71</v>
      </c>
      <c r="N17" s="52" t="s">
        <v>69</v>
      </c>
      <c r="O17" s="52" t="s">
        <v>86</v>
      </c>
      <c r="P17" s="49">
        <v>0.8</v>
      </c>
      <c r="Q17" s="49">
        <v>0.8</v>
      </c>
      <c r="R17" s="53">
        <v>0.8</v>
      </c>
      <c r="S17" s="54">
        <v>0.80400000000000005</v>
      </c>
      <c r="T17" s="54">
        <v>0.80400000000000005</v>
      </c>
      <c r="U17" s="37">
        <v>985318.01</v>
      </c>
      <c r="V17" s="37">
        <v>983601.31</v>
      </c>
      <c r="W17" s="37">
        <v>513703.8</v>
      </c>
      <c r="X17" s="38">
        <f t="shared" si="0"/>
        <v>0.52135837849954658</v>
      </c>
      <c r="Y17" s="39">
        <f t="shared" si="1"/>
        <v>0.52226831621442227</v>
      </c>
      <c r="AA17" s="40" t="s">
        <v>87</v>
      </c>
      <c r="AB17" s="41"/>
      <c r="AC17" s="42" t="str">
        <f t="shared" si="2"/>
        <v xml:space="preserve"> P0441</v>
      </c>
      <c r="AD17" s="3" t="str">
        <f t="shared" si="3"/>
        <v xml:space="preserve"> APOYOS PARA LA PROFE</v>
      </c>
      <c r="AF17" s="42"/>
      <c r="AG17" t="s">
        <v>80</v>
      </c>
      <c r="AH17" s="43">
        <v>990403.74</v>
      </c>
      <c r="AI17" s="43">
        <v>469475.49</v>
      </c>
      <c r="AJ17" s="27" t="s">
        <v>80</v>
      </c>
      <c r="AK17" s="43">
        <v>983601.31</v>
      </c>
      <c r="AL17">
        <v>513703.8</v>
      </c>
    </row>
    <row r="18" spans="1:39" ht="34.5" customHeight="1" x14ac:dyDescent="0.2">
      <c r="A18" s="27" t="s">
        <v>88</v>
      </c>
      <c r="B18" s="59" t="s">
        <v>35</v>
      </c>
      <c r="C18" s="28" t="s">
        <v>36</v>
      </c>
      <c r="D18" s="29" t="s">
        <v>89</v>
      </c>
      <c r="E18" s="30" t="s">
        <v>90</v>
      </c>
      <c r="F18" s="30" t="s">
        <v>91</v>
      </c>
      <c r="G18" s="27" t="s">
        <v>88</v>
      </c>
      <c r="H18" s="31" t="s">
        <v>66</v>
      </c>
      <c r="I18" s="60" t="s">
        <v>92</v>
      </c>
      <c r="J18" s="28" t="s">
        <v>68</v>
      </c>
      <c r="K18" s="28" t="s">
        <v>69</v>
      </c>
      <c r="L18" s="28" t="s">
        <v>70</v>
      </c>
      <c r="M18" s="28" t="s">
        <v>71</v>
      </c>
      <c r="N18" s="28" t="s">
        <v>69</v>
      </c>
      <c r="O18" s="47" t="s">
        <v>93</v>
      </c>
      <c r="P18" s="49">
        <v>1</v>
      </c>
      <c r="Q18" s="49">
        <v>1</v>
      </c>
      <c r="R18" s="53">
        <v>1</v>
      </c>
      <c r="S18" s="53">
        <v>1</v>
      </c>
      <c r="T18" s="53">
        <v>1</v>
      </c>
      <c r="U18" s="37">
        <v>4155165.97</v>
      </c>
      <c r="V18" s="37">
        <v>7494902.5300000003</v>
      </c>
      <c r="W18" s="37">
        <v>6466120.6600000001</v>
      </c>
      <c r="X18" s="38">
        <f t="shared" si="0"/>
        <v>1.5561642318706224</v>
      </c>
      <c r="Y18" s="39">
        <f t="shared" si="1"/>
        <v>0.86273579064142947</v>
      </c>
      <c r="AA18" s="40" t="s">
        <v>94</v>
      </c>
      <c r="AB18" s="41"/>
      <c r="AC18" s="42" t="str">
        <f t="shared" si="2"/>
        <v xml:space="preserve"> P0442</v>
      </c>
      <c r="AD18" s="3" t="str">
        <f t="shared" si="3"/>
        <v xml:space="preserve"> CAPACITACIÓN Y CERTI</v>
      </c>
      <c r="AF18" s="42"/>
      <c r="AG18" t="s">
        <v>88</v>
      </c>
      <c r="AH18" s="43">
        <v>7038276.9400000004</v>
      </c>
      <c r="AI18" s="43">
        <v>6104811.7999999998</v>
      </c>
      <c r="AJ18" s="27" t="s">
        <v>88</v>
      </c>
      <c r="AK18" s="43">
        <v>7494902.5300000003</v>
      </c>
      <c r="AL18">
        <v>6466120.6600000001</v>
      </c>
    </row>
    <row r="19" spans="1:39" ht="34.5" customHeight="1" x14ac:dyDescent="0.2">
      <c r="A19" s="27" t="s">
        <v>95</v>
      </c>
      <c r="B19" s="59" t="s">
        <v>35</v>
      </c>
      <c r="C19" s="28" t="s">
        <v>36</v>
      </c>
      <c r="D19" s="29"/>
      <c r="E19" s="30">
        <v>2.12</v>
      </c>
      <c r="F19" s="30" t="s">
        <v>91</v>
      </c>
      <c r="G19" s="27" t="s">
        <v>95</v>
      </c>
      <c r="H19" s="31" t="s">
        <v>66</v>
      </c>
      <c r="I19" s="60" t="s">
        <v>96</v>
      </c>
      <c r="J19" s="28" t="s">
        <v>68</v>
      </c>
      <c r="K19" s="28" t="s">
        <v>69</v>
      </c>
      <c r="L19" s="28" t="s">
        <v>70</v>
      </c>
      <c r="M19" s="28" t="s">
        <v>71</v>
      </c>
      <c r="N19" s="28" t="s">
        <v>69</v>
      </c>
      <c r="O19" s="47" t="s">
        <v>96</v>
      </c>
      <c r="P19" s="49">
        <v>0.3</v>
      </c>
      <c r="Q19" s="49">
        <v>0.3</v>
      </c>
      <c r="R19" s="53">
        <v>0.39</v>
      </c>
      <c r="S19" s="54">
        <v>0.39</v>
      </c>
      <c r="T19" s="55">
        <v>0.39</v>
      </c>
      <c r="U19" s="37">
        <v>2066273.12</v>
      </c>
      <c r="V19" s="37">
        <v>3155564.22</v>
      </c>
      <c r="W19" s="37">
        <v>1110450.3500000001</v>
      </c>
      <c r="X19" s="38">
        <f t="shared" si="0"/>
        <v>0.53741702355398213</v>
      </c>
      <c r="Y19" s="39">
        <f t="shared" si="1"/>
        <v>0.35190231368512603</v>
      </c>
      <c r="AA19" s="40" t="s">
        <v>97</v>
      </c>
      <c r="AB19" s="41"/>
      <c r="AC19" s="42" t="str">
        <f t="shared" si="2"/>
        <v xml:space="preserve"> P0443</v>
      </c>
      <c r="AD19" s="3" t="str">
        <f t="shared" si="3"/>
        <v xml:space="preserve"> CURSOS Y EVENTOS DE</v>
      </c>
      <c r="AF19" s="42"/>
      <c r="AG19" t="s">
        <v>95</v>
      </c>
      <c r="AH19" s="43">
        <v>2582728.4300000002</v>
      </c>
      <c r="AI19" s="43">
        <v>838713.72</v>
      </c>
      <c r="AJ19" s="27" t="s">
        <v>95</v>
      </c>
      <c r="AK19" s="43">
        <v>3155564.22</v>
      </c>
      <c r="AL19">
        <v>1110450.3500000001</v>
      </c>
    </row>
    <row r="20" spans="1:39" ht="34.5" customHeight="1" x14ac:dyDescent="0.2">
      <c r="A20" s="27" t="s">
        <v>98</v>
      </c>
      <c r="B20" s="59" t="s">
        <v>35</v>
      </c>
      <c r="C20" s="61" t="s">
        <v>36</v>
      </c>
      <c r="D20" s="62" t="s">
        <v>99</v>
      </c>
      <c r="E20" s="32" t="s">
        <v>100</v>
      </c>
      <c r="F20" s="32" t="s">
        <v>101</v>
      </c>
      <c r="G20" s="27" t="s">
        <v>98</v>
      </c>
      <c r="H20" s="31" t="s">
        <v>47</v>
      </c>
      <c r="I20" s="59" t="s">
        <v>102</v>
      </c>
      <c r="J20" s="28" t="s">
        <v>68</v>
      </c>
      <c r="K20" s="32" t="s">
        <v>69</v>
      </c>
      <c r="L20" s="32" t="s">
        <v>70</v>
      </c>
      <c r="M20" s="32" t="s">
        <v>71</v>
      </c>
      <c r="N20" s="32" t="s">
        <v>69</v>
      </c>
      <c r="O20" s="59" t="s">
        <v>103</v>
      </c>
      <c r="P20" s="49">
        <v>0.74</v>
      </c>
      <c r="Q20" s="49">
        <v>0.74</v>
      </c>
      <c r="R20" s="53">
        <v>0.6</v>
      </c>
      <c r="S20" s="54">
        <v>0.6</v>
      </c>
      <c r="T20" s="55">
        <v>0.6</v>
      </c>
      <c r="U20" s="37">
        <v>1106025.71</v>
      </c>
      <c r="V20" s="37">
        <v>1523778.92</v>
      </c>
      <c r="W20" s="37">
        <v>336807.21</v>
      </c>
      <c r="X20" s="38">
        <f t="shared" si="0"/>
        <v>0.30452023579090221</v>
      </c>
      <c r="Y20" s="39">
        <f t="shared" si="1"/>
        <v>0.22103417075752699</v>
      </c>
      <c r="AA20" s="40" t="s">
        <v>104</v>
      </c>
      <c r="AB20" s="41"/>
      <c r="AC20" s="42" t="str">
        <f t="shared" si="2"/>
        <v xml:space="preserve"> P0445</v>
      </c>
      <c r="AD20" s="3" t="str">
        <f t="shared" si="3"/>
        <v xml:space="preserve"> GESTIÓN DE CERTIFICA</v>
      </c>
      <c r="AF20" s="42"/>
      <c r="AG20" t="s">
        <v>98</v>
      </c>
      <c r="AH20" s="43">
        <v>1678635.95</v>
      </c>
      <c r="AI20" s="43">
        <v>310846.86</v>
      </c>
      <c r="AJ20" s="27" t="s">
        <v>98</v>
      </c>
      <c r="AK20" s="43">
        <v>1523778.92</v>
      </c>
      <c r="AL20">
        <v>336807.21</v>
      </c>
    </row>
    <row r="21" spans="1:39" ht="34.5" customHeight="1" x14ac:dyDescent="0.2">
      <c r="A21" s="27" t="s">
        <v>105</v>
      </c>
      <c r="B21" s="59" t="s">
        <v>35</v>
      </c>
      <c r="C21" s="61" t="s">
        <v>36</v>
      </c>
      <c r="D21" s="62">
        <v>20</v>
      </c>
      <c r="E21" s="32">
        <v>2.2400000000000002</v>
      </c>
      <c r="F21" s="32" t="s">
        <v>106</v>
      </c>
      <c r="G21" s="27" t="s">
        <v>105</v>
      </c>
      <c r="H21" s="31" t="s">
        <v>40</v>
      </c>
      <c r="I21" s="59" t="s">
        <v>107</v>
      </c>
      <c r="J21" s="28" t="s">
        <v>68</v>
      </c>
      <c r="K21" s="32" t="s">
        <v>69</v>
      </c>
      <c r="L21" s="32" t="s">
        <v>70</v>
      </c>
      <c r="M21" s="32" t="s">
        <v>71</v>
      </c>
      <c r="N21" s="32" t="s">
        <v>69</v>
      </c>
      <c r="O21" s="59" t="s">
        <v>108</v>
      </c>
      <c r="P21" s="49">
        <v>0.96</v>
      </c>
      <c r="Q21" s="49">
        <v>0.96</v>
      </c>
      <c r="R21" s="53">
        <v>0.64</v>
      </c>
      <c r="S21" s="53">
        <v>0.64149999999999996</v>
      </c>
      <c r="T21" s="53">
        <v>0.64149999999999996</v>
      </c>
      <c r="U21" s="37">
        <v>1874052.52</v>
      </c>
      <c r="V21" s="37">
        <v>2998639.72</v>
      </c>
      <c r="W21" s="37">
        <v>1705010.36</v>
      </c>
      <c r="X21" s="38">
        <f t="shared" si="0"/>
        <v>0.90979860052161188</v>
      </c>
      <c r="Y21" s="39">
        <f t="shared" si="1"/>
        <v>0.56859460262201822</v>
      </c>
      <c r="AA21" s="40" t="s">
        <v>109</v>
      </c>
      <c r="AB21" s="41"/>
      <c r="AC21" s="42" t="str">
        <f t="shared" si="2"/>
        <v xml:space="preserve"> P0446</v>
      </c>
      <c r="AD21" s="3" t="str">
        <f t="shared" si="3"/>
        <v xml:space="preserve"> MANTENIMIENTO DE LA</v>
      </c>
      <c r="AF21" s="42"/>
      <c r="AG21" t="s">
        <v>105</v>
      </c>
      <c r="AH21" s="43">
        <v>2296932.73</v>
      </c>
      <c r="AI21" s="43">
        <v>1582701.44</v>
      </c>
      <c r="AJ21" s="27" t="s">
        <v>105</v>
      </c>
      <c r="AK21" s="43">
        <v>2998639.72</v>
      </c>
      <c r="AL21">
        <v>1705010.36</v>
      </c>
    </row>
    <row r="22" spans="1:39" ht="34.5" customHeight="1" x14ac:dyDescent="0.2">
      <c r="A22" s="27" t="s">
        <v>110</v>
      </c>
      <c r="B22" s="59" t="s">
        <v>35</v>
      </c>
      <c r="C22" s="61" t="s">
        <v>36</v>
      </c>
      <c r="D22" s="62">
        <v>20</v>
      </c>
      <c r="E22" s="32">
        <v>2.2400000000000002</v>
      </c>
      <c r="F22" s="32" t="s">
        <v>106</v>
      </c>
      <c r="G22" s="27" t="s">
        <v>110</v>
      </c>
      <c r="H22" s="31" t="s">
        <v>47</v>
      </c>
      <c r="I22" s="59" t="s">
        <v>111</v>
      </c>
      <c r="J22" s="28" t="s">
        <v>68</v>
      </c>
      <c r="K22" s="32" t="s">
        <v>69</v>
      </c>
      <c r="L22" s="32" t="s">
        <v>70</v>
      </c>
      <c r="M22" s="32" t="s">
        <v>112</v>
      </c>
      <c r="N22" s="32" t="s">
        <v>69</v>
      </c>
      <c r="O22" s="59" t="s">
        <v>113</v>
      </c>
      <c r="P22" s="49">
        <v>1</v>
      </c>
      <c r="Q22" s="49">
        <v>1</v>
      </c>
      <c r="R22" s="53">
        <v>0.94869999999999999</v>
      </c>
      <c r="S22" s="54">
        <v>0.94869999999999999</v>
      </c>
      <c r="T22" s="55">
        <v>0.94869999999999999</v>
      </c>
      <c r="U22" s="37">
        <v>2114147.29</v>
      </c>
      <c r="V22" s="37">
        <v>2123054.66</v>
      </c>
      <c r="W22" s="37">
        <v>1667208.35</v>
      </c>
      <c r="X22" s="38">
        <f t="shared" si="0"/>
        <v>0.78859611999881052</v>
      </c>
      <c r="Y22" s="39">
        <f t="shared" si="1"/>
        <v>0.78528752999699025</v>
      </c>
      <c r="AA22" s="40" t="s">
        <v>114</v>
      </c>
      <c r="AB22" s="41"/>
      <c r="AC22" s="42" t="str">
        <f t="shared" si="2"/>
        <v xml:space="preserve"> P0447</v>
      </c>
      <c r="AD22" s="3" t="str">
        <f t="shared" si="3"/>
        <v xml:space="preserve"> OPERACIÓN DE OTORGAM</v>
      </c>
      <c r="AF22" s="42"/>
      <c r="AG22" t="s">
        <v>110</v>
      </c>
      <c r="AH22" s="43">
        <v>2115347.9500000002</v>
      </c>
      <c r="AI22" s="43">
        <v>1651021.85</v>
      </c>
      <c r="AJ22" s="27" t="s">
        <v>110</v>
      </c>
      <c r="AK22" s="43">
        <v>2123054.66</v>
      </c>
      <c r="AL22">
        <v>1667208.35</v>
      </c>
    </row>
    <row r="23" spans="1:39" ht="34.5" customHeight="1" x14ac:dyDescent="0.2">
      <c r="A23" s="27" t="s">
        <v>115</v>
      </c>
      <c r="B23" s="59" t="s">
        <v>35</v>
      </c>
      <c r="C23" s="61" t="s">
        <v>36</v>
      </c>
      <c r="D23" s="62" t="s">
        <v>116</v>
      </c>
      <c r="E23" s="32" t="s">
        <v>117</v>
      </c>
      <c r="F23" s="32" t="s">
        <v>118</v>
      </c>
      <c r="G23" s="27" t="s">
        <v>115</v>
      </c>
      <c r="H23" s="31" t="s">
        <v>119</v>
      </c>
      <c r="I23" s="59" t="s">
        <v>120</v>
      </c>
      <c r="J23" s="28" t="s">
        <v>68</v>
      </c>
      <c r="K23" s="32" t="s">
        <v>69</v>
      </c>
      <c r="L23" s="32" t="s">
        <v>85</v>
      </c>
      <c r="M23" s="32" t="s">
        <v>71</v>
      </c>
      <c r="N23" s="32" t="s">
        <v>69</v>
      </c>
      <c r="O23" s="59" t="s">
        <v>121</v>
      </c>
      <c r="P23" s="49">
        <v>0.96</v>
      </c>
      <c r="Q23" s="49">
        <v>0.96</v>
      </c>
      <c r="R23" s="53">
        <v>0.99650000000000005</v>
      </c>
      <c r="S23" s="54">
        <v>0.99650000000000005</v>
      </c>
      <c r="T23" s="55">
        <v>0.99650000000000005</v>
      </c>
      <c r="U23" s="37">
        <v>9526889.5299999993</v>
      </c>
      <c r="V23" s="37">
        <v>10098420.85</v>
      </c>
      <c r="W23" s="37">
        <v>3744986.9699999997</v>
      </c>
      <c r="X23" s="38">
        <f t="shared" si="0"/>
        <v>0.39309650418503383</v>
      </c>
      <c r="Y23" s="39">
        <f t="shared" si="1"/>
        <v>0.37084877186515752</v>
      </c>
      <c r="AA23" s="40" t="s">
        <v>122</v>
      </c>
      <c r="AB23" s="41"/>
      <c r="AC23" s="42" t="str">
        <f t="shared" si="2"/>
        <v xml:space="preserve"> P0448</v>
      </c>
      <c r="AD23" s="3" t="str">
        <f t="shared" si="3"/>
        <v xml:space="preserve"> OPERACIÓN DE SERVICI</v>
      </c>
      <c r="AF23" s="42"/>
      <c r="AG23" t="s">
        <v>115</v>
      </c>
      <c r="AH23" s="43">
        <v>10075151.800000001</v>
      </c>
      <c r="AI23" s="43">
        <v>3440423.52</v>
      </c>
      <c r="AJ23" s="27" t="s">
        <v>115</v>
      </c>
      <c r="AK23" s="43">
        <v>10098420.85</v>
      </c>
      <c r="AL23">
        <v>3744986.9699999997</v>
      </c>
    </row>
    <row r="24" spans="1:39" ht="34.5" customHeight="1" x14ac:dyDescent="0.2">
      <c r="A24" s="63" t="s">
        <v>123</v>
      </c>
      <c r="B24" s="64" t="s">
        <v>35</v>
      </c>
      <c r="C24" s="64" t="s">
        <v>36</v>
      </c>
      <c r="D24" s="64" t="s">
        <v>124</v>
      </c>
      <c r="E24" s="64" t="s">
        <v>125</v>
      </c>
      <c r="F24" s="64" t="s">
        <v>126</v>
      </c>
      <c r="G24" s="64" t="s">
        <v>123</v>
      </c>
      <c r="H24" s="64" t="s">
        <v>119</v>
      </c>
      <c r="I24" s="59" t="s">
        <v>127</v>
      </c>
      <c r="J24" s="28" t="s">
        <v>68</v>
      </c>
      <c r="K24" s="32" t="s">
        <v>69</v>
      </c>
      <c r="L24" s="32" t="s">
        <v>70</v>
      </c>
      <c r="M24" s="32" t="s">
        <v>71</v>
      </c>
      <c r="N24" s="32" t="s">
        <v>69</v>
      </c>
      <c r="O24" s="59" t="s">
        <v>128</v>
      </c>
      <c r="P24" s="49">
        <v>0.9</v>
      </c>
      <c r="Q24" s="49">
        <v>0.9</v>
      </c>
      <c r="R24" s="53">
        <v>1.24</v>
      </c>
      <c r="S24" s="53">
        <v>1.24</v>
      </c>
      <c r="T24" s="65">
        <v>1.24</v>
      </c>
      <c r="U24" s="66">
        <v>503254.32</v>
      </c>
      <c r="V24" s="67">
        <v>526883.18999999994</v>
      </c>
      <c r="W24" s="68">
        <v>400445.25</v>
      </c>
      <c r="X24" s="69">
        <f>+W24/U24</f>
        <v>0.79571150030068294</v>
      </c>
      <c r="Y24" s="70">
        <f>+W24/V24</f>
        <v>0.76002661994207865</v>
      </c>
      <c r="AA24" s="40" t="s">
        <v>129</v>
      </c>
      <c r="AB24" s="41"/>
      <c r="AC24" s="42" t="str">
        <f t="shared" si="2"/>
        <v xml:space="preserve"> P0450</v>
      </c>
      <c r="AD24" s="3" t="str">
        <f t="shared" si="3"/>
        <v xml:space="preserve"> REALIZACIÓN DE FOROS</v>
      </c>
      <c r="AF24" s="42"/>
      <c r="AG24" t="s">
        <v>123</v>
      </c>
      <c r="AH24" s="43">
        <v>516199.45</v>
      </c>
      <c r="AI24" s="43">
        <v>363437.59</v>
      </c>
      <c r="AJ24" s="63" t="s">
        <v>123</v>
      </c>
      <c r="AK24" s="43">
        <v>526883.18999999994</v>
      </c>
      <c r="AL24">
        <v>400445.25</v>
      </c>
      <c r="AM24" s="43"/>
    </row>
    <row r="25" spans="1:39" ht="34.5" customHeight="1" x14ac:dyDescent="0.2">
      <c r="A25" s="63"/>
      <c r="B25" s="71"/>
      <c r="C25" s="71"/>
      <c r="D25" s="71"/>
      <c r="E25" s="71"/>
      <c r="F25" s="71"/>
      <c r="G25" s="71"/>
      <c r="H25" s="71"/>
      <c r="I25" s="59" t="s">
        <v>130</v>
      </c>
      <c r="J25" s="28" t="s">
        <v>68</v>
      </c>
      <c r="K25" s="32" t="s">
        <v>69</v>
      </c>
      <c r="L25" s="32" t="s">
        <v>70</v>
      </c>
      <c r="M25" s="32" t="s">
        <v>71</v>
      </c>
      <c r="N25" s="32" t="s">
        <v>69</v>
      </c>
      <c r="O25" s="59" t="s">
        <v>131</v>
      </c>
      <c r="P25" s="49">
        <v>0.7</v>
      </c>
      <c r="Q25" s="49">
        <v>0.7</v>
      </c>
      <c r="R25" s="53">
        <v>0.5</v>
      </c>
      <c r="S25" s="53">
        <v>0.5</v>
      </c>
      <c r="T25" s="65">
        <v>0.5</v>
      </c>
      <c r="U25" s="72"/>
      <c r="V25" s="67"/>
      <c r="W25" s="68"/>
      <c r="X25" s="73"/>
      <c r="Y25" s="74"/>
      <c r="AA25" s="40"/>
      <c r="AB25" s="41"/>
      <c r="AC25" s="42"/>
      <c r="AF25" s="42"/>
      <c r="AJ25" s="63"/>
      <c r="AK25"/>
      <c r="AL25"/>
    </row>
    <row r="26" spans="1:39" ht="34.5" customHeight="1" x14ac:dyDescent="0.2">
      <c r="A26" s="27" t="s">
        <v>132</v>
      </c>
      <c r="B26" s="59" t="s">
        <v>35</v>
      </c>
      <c r="C26" s="61" t="s">
        <v>36</v>
      </c>
      <c r="D26" s="62" t="s">
        <v>99</v>
      </c>
      <c r="E26" s="32" t="s">
        <v>100</v>
      </c>
      <c r="F26" s="32" t="s">
        <v>101</v>
      </c>
      <c r="G26" s="27" t="s">
        <v>132</v>
      </c>
      <c r="H26" s="31" t="s">
        <v>40</v>
      </c>
      <c r="I26" s="56" t="s">
        <v>84</v>
      </c>
      <c r="J26" s="28" t="s">
        <v>68</v>
      </c>
      <c r="K26" s="52" t="s">
        <v>69</v>
      </c>
      <c r="L26" s="52" t="s">
        <v>85</v>
      </c>
      <c r="M26" s="52" t="s">
        <v>71</v>
      </c>
      <c r="N26" s="52" t="s">
        <v>69</v>
      </c>
      <c r="O26" s="52" t="s">
        <v>86</v>
      </c>
      <c r="P26" s="49">
        <v>0.8</v>
      </c>
      <c r="Q26" s="49">
        <v>0.8</v>
      </c>
      <c r="R26" s="53">
        <v>0.8</v>
      </c>
      <c r="S26" s="54">
        <v>0.80400000000000005</v>
      </c>
      <c r="T26" s="54">
        <v>0.80400000000000005</v>
      </c>
      <c r="U26" s="37">
        <v>503418.23</v>
      </c>
      <c r="V26" s="37">
        <v>456729.74</v>
      </c>
      <c r="W26" s="75">
        <v>191786.88</v>
      </c>
      <c r="X26" s="38">
        <f t="shared" si="0"/>
        <v>0.38096927876449771</v>
      </c>
      <c r="Y26" s="39">
        <f t="shared" si="1"/>
        <v>0.41991327300035247</v>
      </c>
      <c r="AA26" s="40" t="s">
        <v>133</v>
      </c>
      <c r="AB26" s="41"/>
      <c r="AC26" s="42" t="str">
        <f t="shared" si="2"/>
        <v xml:space="preserve"> P2437</v>
      </c>
      <c r="AD26" s="3" t="str">
        <f t="shared" si="3"/>
        <v xml:space="preserve"> Profesionalización d</v>
      </c>
      <c r="AF26" s="42"/>
      <c r="AG26" t="s">
        <v>132</v>
      </c>
      <c r="AH26" s="43">
        <v>510009.03</v>
      </c>
      <c r="AI26" s="43">
        <v>178736.12</v>
      </c>
      <c r="AJ26" s="27" t="s">
        <v>132</v>
      </c>
      <c r="AK26" s="43">
        <v>456729.74</v>
      </c>
      <c r="AL26">
        <v>191786.88</v>
      </c>
    </row>
    <row r="27" spans="1:39" ht="34.5" customHeight="1" x14ac:dyDescent="0.2">
      <c r="A27" s="27" t="s">
        <v>134</v>
      </c>
      <c r="B27" s="59" t="s">
        <v>35</v>
      </c>
      <c r="C27" s="28" t="s">
        <v>36</v>
      </c>
      <c r="D27" s="29" t="s">
        <v>55</v>
      </c>
      <c r="E27" s="30" t="s">
        <v>135</v>
      </c>
      <c r="F27" s="30" t="s">
        <v>136</v>
      </c>
      <c r="G27" s="27" t="s">
        <v>134</v>
      </c>
      <c r="H27" s="31" t="s">
        <v>137</v>
      </c>
      <c r="I27" s="59" t="s">
        <v>41</v>
      </c>
      <c r="J27" s="28"/>
      <c r="K27" s="32"/>
      <c r="L27" s="32"/>
      <c r="M27" s="32"/>
      <c r="N27" s="32"/>
      <c r="O27" s="32"/>
      <c r="P27" s="76"/>
      <c r="Q27" s="76"/>
      <c r="R27" s="77"/>
      <c r="S27" s="54"/>
      <c r="T27" s="55"/>
      <c r="U27" s="37">
        <v>14326923.689999999</v>
      </c>
      <c r="V27" s="37">
        <v>14386545.220000001</v>
      </c>
      <c r="W27" s="75">
        <v>10869336.890000001</v>
      </c>
      <c r="X27" s="38">
        <f t="shared" si="0"/>
        <v>0.75866509274329785</v>
      </c>
      <c r="Y27" s="39">
        <f t="shared" si="1"/>
        <v>0.75552099018808072</v>
      </c>
      <c r="AA27" s="40" t="s">
        <v>138</v>
      </c>
      <c r="AB27" s="41"/>
      <c r="AC27" s="42" t="str">
        <f t="shared" si="2"/>
        <v xml:space="preserve"> P2749</v>
      </c>
      <c r="AD27" s="3" t="str">
        <f t="shared" si="3"/>
        <v xml:space="preserve"> Administración  e im</v>
      </c>
      <c r="AF27" s="42"/>
      <c r="AG27" t="s">
        <v>134</v>
      </c>
      <c r="AH27" s="43">
        <v>14870965.880000001</v>
      </c>
      <c r="AI27" s="43">
        <v>9780005.0500000007</v>
      </c>
      <c r="AJ27" s="27" t="s">
        <v>134</v>
      </c>
      <c r="AK27" s="43">
        <v>14386545.220000001</v>
      </c>
      <c r="AL27">
        <v>10869336.890000001</v>
      </c>
    </row>
    <row r="28" spans="1:39" ht="34.5" customHeight="1" x14ac:dyDescent="0.2">
      <c r="A28" s="27" t="s">
        <v>139</v>
      </c>
      <c r="B28" s="59" t="s">
        <v>35</v>
      </c>
      <c r="C28" s="61" t="s">
        <v>36</v>
      </c>
      <c r="D28" s="62" t="s">
        <v>116</v>
      </c>
      <c r="E28" s="32" t="s">
        <v>117</v>
      </c>
      <c r="F28" s="32" t="s">
        <v>118</v>
      </c>
      <c r="G28" s="27" t="s">
        <v>139</v>
      </c>
      <c r="H28" s="31" t="s">
        <v>119</v>
      </c>
      <c r="I28" s="59" t="s">
        <v>140</v>
      </c>
      <c r="J28" s="28" t="s">
        <v>68</v>
      </c>
      <c r="K28" s="52" t="s">
        <v>69</v>
      </c>
      <c r="L28" s="52" t="s">
        <v>85</v>
      </c>
      <c r="M28" s="52" t="s">
        <v>71</v>
      </c>
      <c r="N28" s="52" t="s">
        <v>69</v>
      </c>
      <c r="O28" s="59" t="s">
        <v>141</v>
      </c>
      <c r="P28" s="49">
        <v>1</v>
      </c>
      <c r="Q28" s="49">
        <v>1</v>
      </c>
      <c r="R28" s="53">
        <v>0.86031000000000002</v>
      </c>
      <c r="S28" s="53">
        <v>0.86031000000000002</v>
      </c>
      <c r="T28" s="53">
        <v>0.86031000000000002</v>
      </c>
      <c r="U28" s="37">
        <v>2519850.7599999998</v>
      </c>
      <c r="V28" s="37">
        <v>2571140.39</v>
      </c>
      <c r="W28" s="75">
        <v>1925387.23</v>
      </c>
      <c r="X28" s="38">
        <f t="shared" si="0"/>
        <v>0.76408780256494246</v>
      </c>
      <c r="Y28" s="39">
        <f t="shared" si="1"/>
        <v>0.74884562410067379</v>
      </c>
      <c r="AA28" s="40" t="s">
        <v>142</v>
      </c>
      <c r="AB28" s="41"/>
      <c r="AC28" s="42" t="str">
        <f t="shared" si="2"/>
        <v xml:space="preserve"> P2782</v>
      </c>
      <c r="AD28" s="3" t="str">
        <f t="shared" si="3"/>
        <v xml:space="preserve"> Vinculación y difusi</v>
      </c>
      <c r="AF28" s="42"/>
      <c r="AG28" t="s">
        <v>139</v>
      </c>
      <c r="AH28" s="43">
        <v>2624354.1</v>
      </c>
      <c r="AI28" s="43">
        <v>1788298.84</v>
      </c>
      <c r="AJ28" s="27" t="s">
        <v>139</v>
      </c>
      <c r="AK28" s="43">
        <v>2571140.39</v>
      </c>
      <c r="AL28">
        <v>1925387.23</v>
      </c>
    </row>
    <row r="29" spans="1:39" ht="34.5" customHeight="1" x14ac:dyDescent="0.2">
      <c r="A29" s="27" t="s">
        <v>143</v>
      </c>
      <c r="B29" s="59" t="s">
        <v>35</v>
      </c>
      <c r="C29" s="61" t="s">
        <v>36</v>
      </c>
      <c r="D29" s="62">
        <v>20</v>
      </c>
      <c r="E29" s="32">
        <v>2.2400000000000002</v>
      </c>
      <c r="F29" s="32" t="s">
        <v>106</v>
      </c>
      <c r="G29" s="27" t="s">
        <v>143</v>
      </c>
      <c r="H29" s="31" t="s">
        <v>66</v>
      </c>
      <c r="I29" s="59" t="s">
        <v>144</v>
      </c>
      <c r="J29" s="28" t="s">
        <v>68</v>
      </c>
      <c r="K29" s="52" t="s">
        <v>69</v>
      </c>
      <c r="L29" s="52" t="s">
        <v>85</v>
      </c>
      <c r="M29" s="52" t="s">
        <v>71</v>
      </c>
      <c r="N29" s="52" t="s">
        <v>69</v>
      </c>
      <c r="O29" s="59" t="s">
        <v>145</v>
      </c>
      <c r="P29" s="49">
        <v>1</v>
      </c>
      <c r="Q29" s="49">
        <v>1</v>
      </c>
      <c r="R29" s="53">
        <v>0.45</v>
      </c>
      <c r="S29" s="54">
        <v>0.45</v>
      </c>
      <c r="T29" s="55">
        <v>0.45</v>
      </c>
      <c r="U29" s="37">
        <v>249160.24</v>
      </c>
      <c r="V29" s="37">
        <v>260303.77</v>
      </c>
      <c r="W29" s="75">
        <v>165710.29999999999</v>
      </c>
      <c r="X29" s="38">
        <f t="shared" si="0"/>
        <v>0.66507521424766647</v>
      </c>
      <c r="Y29" s="39">
        <f t="shared" si="1"/>
        <v>0.63660353440136497</v>
      </c>
      <c r="AA29" s="40" t="s">
        <v>146</v>
      </c>
      <c r="AB29" s="41"/>
      <c r="AC29" s="42" t="str">
        <f t="shared" si="2"/>
        <v xml:space="preserve"> P2848</v>
      </c>
      <c r="AD29" s="3" t="str">
        <f t="shared" si="3"/>
        <v xml:space="preserve"> CERTIFICACIÓN DE CO</v>
      </c>
      <c r="AF29" s="42"/>
      <c r="AG29" t="s">
        <v>143</v>
      </c>
      <c r="AH29" s="43">
        <v>255357.68</v>
      </c>
      <c r="AI29" s="43">
        <v>156871.1</v>
      </c>
      <c r="AJ29" s="27" t="s">
        <v>143</v>
      </c>
      <c r="AK29" s="43">
        <v>260303.77</v>
      </c>
      <c r="AL29">
        <v>165710.29999999999</v>
      </c>
    </row>
    <row r="30" spans="1:39" ht="34.5" customHeight="1" x14ac:dyDescent="0.2">
      <c r="A30" s="27" t="s">
        <v>147</v>
      </c>
      <c r="B30" s="59" t="s">
        <v>35</v>
      </c>
      <c r="C30" s="61" t="s">
        <v>36</v>
      </c>
      <c r="D30" s="62" t="s">
        <v>116</v>
      </c>
      <c r="E30" s="32" t="s">
        <v>117</v>
      </c>
      <c r="F30" s="32" t="s">
        <v>118</v>
      </c>
      <c r="G30" s="27" t="s">
        <v>147</v>
      </c>
      <c r="H30" s="31" t="s">
        <v>66</v>
      </c>
      <c r="I30" s="59" t="s">
        <v>148</v>
      </c>
      <c r="J30" s="28" t="s">
        <v>68</v>
      </c>
      <c r="K30" s="52" t="s">
        <v>69</v>
      </c>
      <c r="L30" s="52" t="s">
        <v>85</v>
      </c>
      <c r="M30" s="52" t="s">
        <v>71</v>
      </c>
      <c r="N30" s="52" t="s">
        <v>69</v>
      </c>
      <c r="O30" s="59" t="s">
        <v>149</v>
      </c>
      <c r="P30" s="49">
        <v>1.33</v>
      </c>
      <c r="Q30" s="49">
        <v>1.33</v>
      </c>
      <c r="R30" s="53">
        <v>1</v>
      </c>
      <c r="S30" s="53">
        <v>1</v>
      </c>
      <c r="T30" s="53">
        <v>1</v>
      </c>
      <c r="U30" s="37">
        <v>420487.42</v>
      </c>
      <c r="V30" s="37">
        <v>432786.76</v>
      </c>
      <c r="W30" s="75">
        <v>252747.14</v>
      </c>
      <c r="X30" s="38">
        <f t="shared" si="0"/>
        <v>0.60108133556052645</v>
      </c>
      <c r="Y30" s="39">
        <f t="shared" si="1"/>
        <v>0.58399924249068991</v>
      </c>
      <c r="AA30" s="40" t="s">
        <v>150</v>
      </c>
      <c r="AB30" s="41"/>
      <c r="AC30" s="42" t="str">
        <f t="shared" si="2"/>
        <v xml:space="preserve"> P2976</v>
      </c>
      <c r="AD30" s="3" t="str">
        <f t="shared" si="3"/>
        <v xml:space="preserve"> Gest proy Invest UTL</v>
      </c>
      <c r="AF30" s="42"/>
      <c r="AG30" t="s">
        <v>147</v>
      </c>
      <c r="AH30" s="43">
        <v>424235.88</v>
      </c>
      <c r="AI30" s="43">
        <v>237654.47</v>
      </c>
      <c r="AJ30" s="27" t="s">
        <v>147</v>
      </c>
      <c r="AK30" s="43">
        <v>432786.76</v>
      </c>
      <c r="AL30">
        <v>252747.14</v>
      </c>
    </row>
    <row r="31" spans="1:39" ht="9.75" customHeight="1" x14ac:dyDescent="0.2">
      <c r="A31" s="27" t="s">
        <v>151</v>
      </c>
      <c r="B31" s="59" t="s">
        <v>35</v>
      </c>
      <c r="C31" s="28" t="s">
        <v>36</v>
      </c>
      <c r="D31" s="29" t="s">
        <v>50</v>
      </c>
      <c r="E31" s="30" t="s">
        <v>51</v>
      </c>
      <c r="F31" s="30" t="s">
        <v>76</v>
      </c>
      <c r="G31" s="27" t="s">
        <v>151</v>
      </c>
      <c r="H31" s="31" t="s">
        <v>66</v>
      </c>
      <c r="I31" s="59" t="s">
        <v>152</v>
      </c>
      <c r="J31" s="28" t="s">
        <v>68</v>
      </c>
      <c r="K31" s="52" t="s">
        <v>69</v>
      </c>
      <c r="L31" s="52" t="s">
        <v>85</v>
      </c>
      <c r="M31" s="52" t="s">
        <v>71</v>
      </c>
      <c r="N31" s="52" t="s">
        <v>69</v>
      </c>
      <c r="O31" s="59" t="s">
        <v>153</v>
      </c>
      <c r="P31" s="49">
        <v>1</v>
      </c>
      <c r="Q31" s="49">
        <v>1</v>
      </c>
      <c r="R31" s="53">
        <v>1</v>
      </c>
      <c r="S31" s="53">
        <v>1</v>
      </c>
      <c r="T31" s="53">
        <v>1</v>
      </c>
      <c r="U31" s="37">
        <v>373612.74</v>
      </c>
      <c r="V31" s="37">
        <v>403119.67</v>
      </c>
      <c r="W31" s="75">
        <v>277010.06</v>
      </c>
      <c r="X31" s="38">
        <f t="shared" si="0"/>
        <v>0.74143633324709435</v>
      </c>
      <c r="Y31" s="39">
        <f t="shared" si="1"/>
        <v>0.68716582348859334</v>
      </c>
      <c r="AA31" s="40" t="s">
        <v>154</v>
      </c>
      <c r="AB31" s="41">
        <v>373612.74</v>
      </c>
      <c r="AC31" s="42" t="str">
        <f t="shared" si="2"/>
        <v xml:space="preserve"> P2977</v>
      </c>
      <c r="AD31" s="3" t="str">
        <f t="shared" si="3"/>
        <v xml:space="preserve"> Divul Científica UTL</v>
      </c>
      <c r="AF31" s="42"/>
      <c r="AG31" t="s">
        <v>151</v>
      </c>
      <c r="AH31" s="43">
        <v>384309.07</v>
      </c>
      <c r="AI31" s="43">
        <v>246193.48</v>
      </c>
      <c r="AJ31" s="27" t="s">
        <v>151</v>
      </c>
      <c r="AK31" s="43">
        <v>403119.67</v>
      </c>
      <c r="AL31">
        <v>277010.06</v>
      </c>
    </row>
    <row r="32" spans="1:39" x14ac:dyDescent="0.2">
      <c r="A32" s="27" t="s">
        <v>155</v>
      </c>
      <c r="B32" s="28"/>
      <c r="C32" s="28"/>
      <c r="D32" s="29"/>
      <c r="E32" s="30"/>
      <c r="F32" s="30"/>
      <c r="G32" s="27" t="s">
        <v>155</v>
      </c>
      <c r="H32" s="31" t="s">
        <v>66</v>
      </c>
      <c r="I32" s="59"/>
      <c r="J32" s="32"/>
      <c r="K32" s="32"/>
      <c r="L32" s="32"/>
      <c r="M32" s="32"/>
      <c r="N32" s="32"/>
      <c r="O32" s="59"/>
      <c r="P32" s="48"/>
      <c r="Q32" s="78"/>
      <c r="R32" s="49"/>
      <c r="S32" s="79"/>
      <c r="T32" s="51"/>
      <c r="U32" s="80">
        <v>0</v>
      </c>
      <c r="V32" s="37">
        <v>318782.07</v>
      </c>
      <c r="W32" s="75">
        <v>0</v>
      </c>
      <c r="X32" s="81">
        <v>0</v>
      </c>
      <c r="Y32" s="82">
        <f t="shared" si="1"/>
        <v>0</v>
      </c>
      <c r="AA32" s="40"/>
      <c r="AB32" s="41"/>
      <c r="AG32" t="s">
        <v>156</v>
      </c>
      <c r="AH32" s="43">
        <v>318782.07</v>
      </c>
      <c r="AI32" s="43">
        <v>0</v>
      </c>
      <c r="AJ32" s="27" t="s">
        <v>155</v>
      </c>
      <c r="AK32" s="43">
        <v>318782.07</v>
      </c>
      <c r="AL32">
        <v>0</v>
      </c>
    </row>
    <row r="33" spans="1:38" s="95" customFormat="1" x14ac:dyDescent="0.2">
      <c r="A33" s="83"/>
      <c r="B33" s="84"/>
      <c r="C33" s="85" t="s">
        <v>157</v>
      </c>
      <c r="D33" s="86"/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87">
        <v>0</v>
      </c>
      <c r="O33" s="87">
        <v>0</v>
      </c>
      <c r="P33" s="88">
        <v>0</v>
      </c>
      <c r="Q33" s="89">
        <v>0</v>
      </c>
      <c r="R33" s="90">
        <v>0</v>
      </c>
      <c r="S33" s="91">
        <v>0</v>
      </c>
      <c r="T33" s="90">
        <v>0</v>
      </c>
      <c r="U33" s="92">
        <f>+SUM(U10:U31)</f>
        <v>226864110.62</v>
      </c>
      <c r="V33" s="92">
        <f>+SUM(V10:V32)</f>
        <v>277674010.11000001</v>
      </c>
      <c r="W33" s="92">
        <f>+SUM(W10:W32)</f>
        <v>189368105.61999997</v>
      </c>
      <c r="X33" s="93"/>
      <c r="Y33" s="94"/>
      <c r="AF33" s="96"/>
      <c r="AH33" s="96">
        <f>+SUM(AH10:AH32)</f>
        <v>274466417.88</v>
      </c>
      <c r="AI33" s="96">
        <f>+SUM(AI10:AI32)</f>
        <v>161291057.78000003</v>
      </c>
      <c r="AJ33"/>
      <c r="AK33" s="43">
        <f>+SUM(AK10:AK32)</f>
        <v>277674010.11000001</v>
      </c>
      <c r="AL33" s="43">
        <f>+SUM(AL10:AL32)</f>
        <v>189368105.61999997</v>
      </c>
    </row>
    <row r="34" spans="1:38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U34" s="42"/>
      <c r="V34" s="42"/>
      <c r="W34" s="42"/>
      <c r="AI34" s="42">
        <f>+[1]COG!G77</f>
        <v>189368105.62000003</v>
      </c>
      <c r="AJ34" s="3" t="s">
        <v>105</v>
      </c>
    </row>
    <row r="35" spans="1:38" x14ac:dyDescent="0.2">
      <c r="B35" s="97" t="s">
        <v>158</v>
      </c>
      <c r="G35" s="5"/>
      <c r="H35" s="5"/>
      <c r="I35" s="5"/>
      <c r="J35" s="5"/>
      <c r="K35" s="5"/>
      <c r="L35" s="5"/>
      <c r="M35" s="5"/>
      <c r="N35" s="5"/>
      <c r="O35" s="5"/>
      <c r="U35" s="42"/>
      <c r="V35" s="42"/>
      <c r="W35" s="42"/>
      <c r="AJ35" s="3" t="s">
        <v>132</v>
      </c>
    </row>
    <row r="36" spans="1:38" x14ac:dyDescent="0.2">
      <c r="U36" s="42"/>
      <c r="V36" s="42"/>
      <c r="W36" s="42"/>
    </row>
    <row r="37" spans="1:38" x14ac:dyDescent="0.2">
      <c r="W37" s="42"/>
    </row>
    <row r="38" spans="1:38" x14ac:dyDescent="0.2">
      <c r="W38" s="42"/>
      <c r="AJ38" s="3" t="s">
        <v>134</v>
      </c>
    </row>
    <row r="41" spans="1:38" x14ac:dyDescent="0.2">
      <c r="AJ41" s="3" t="s">
        <v>54</v>
      </c>
    </row>
    <row r="51" spans="10:10" x14ac:dyDescent="0.2">
      <c r="J51" s="98"/>
    </row>
    <row r="52" spans="10:10" x14ac:dyDescent="0.2">
      <c r="J52" s="98"/>
    </row>
    <row r="54" spans="10:10" x14ac:dyDescent="0.2">
      <c r="J54" s="98"/>
    </row>
    <row r="55" spans="10:10" x14ac:dyDescent="0.2">
      <c r="J55" s="98"/>
    </row>
  </sheetData>
  <mergeCells count="44">
    <mergeCell ref="Y24:Y25"/>
    <mergeCell ref="AJ24:AJ25"/>
    <mergeCell ref="C33:D33"/>
    <mergeCell ref="G24:G25"/>
    <mergeCell ref="H24:H25"/>
    <mergeCell ref="U24:U25"/>
    <mergeCell ref="V24:V25"/>
    <mergeCell ref="W24:W25"/>
    <mergeCell ref="X24:X25"/>
    <mergeCell ref="U8:U9"/>
    <mergeCell ref="V8:V9"/>
    <mergeCell ref="W8:W9"/>
    <mergeCell ref="X8:Y8"/>
    <mergeCell ref="A24:A25"/>
    <mergeCell ref="B24:B25"/>
    <mergeCell ref="C24:C25"/>
    <mergeCell ref="D24:D25"/>
    <mergeCell ref="E24:E25"/>
    <mergeCell ref="F24:F25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disablePrompts="1"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2.6771653543307088" right="0.70866141732283472" top="0.39370078740157483" bottom="0" header="0.31496062992125984" footer="0.31496062992125984"/>
  <pageSetup scale="2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IR</vt:lpstr>
      <vt:lpstr>IR!Área_de_impresión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2022-01-27T19:56:48Z</cp:lastPrinted>
  <dcterms:created xsi:type="dcterms:W3CDTF">2022-01-27T19:50:43Z</dcterms:created>
  <dcterms:modified xsi:type="dcterms:W3CDTF">2022-01-27T19:57:38Z</dcterms:modified>
</cp:coreProperties>
</file>