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EDOS FINAN 2023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L67" i="1"/>
  <c r="G67" i="1"/>
  <c r="M66" i="1"/>
  <c r="L66" i="1"/>
  <c r="G66" i="1"/>
  <c r="M65" i="1"/>
  <c r="L65" i="1"/>
  <c r="G65" i="1"/>
  <c r="M64" i="1"/>
  <c r="L64" i="1"/>
  <c r="G64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3" i="1" l="1"/>
  <c r="G9" i="1"/>
  <c r="K70" i="1" l="1"/>
  <c r="J70" i="1"/>
  <c r="I70" i="1"/>
  <c r="H70" i="1"/>
  <c r="G70" i="1"/>
  <c r="K58" i="1"/>
  <c r="J58" i="1"/>
  <c r="I58" i="1"/>
  <c r="H58" i="1"/>
  <c r="G58" i="1"/>
  <c r="M70" i="1" l="1"/>
  <c r="M63" i="1"/>
  <c r="M58" i="1"/>
  <c r="M9" i="1"/>
  <c r="K72" i="1"/>
  <c r="I72" i="1"/>
  <c r="H72" i="1"/>
  <c r="J72" i="1"/>
  <c r="G72" i="1"/>
  <c r="L70" i="1"/>
  <c r="L63" i="1"/>
  <c r="L58" i="1"/>
  <c r="L9" i="1"/>
  <c r="L72" i="1" l="1"/>
  <c r="M72" i="1"/>
</calcChain>
</file>

<file path=xl/sharedStrings.xml><?xml version="1.0" encoding="utf-8"?>
<sst xmlns="http://schemas.openxmlformats.org/spreadsheetml/2006/main" count="108" uniqueCount="73">
  <si>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</si>
  <si>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</si>
  <si>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</si>
  <si>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</si>
  <si>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</si>
  <si>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</si>
  <si>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</si>
  <si>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</si>
  <si>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</si>
  <si>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</si>
  <si>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</si>
  <si>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</si>
  <si>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</si>
  <si>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</si>
  <si>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</si>
  <si>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</si>
  <si>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</si>
  <si>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</si>
  <si>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</si>
  <si>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</si>
  <si>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</si>
  <si>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E017PB0439</t>
  </si>
  <si>
    <t>ADMINISTRACIÓN E IMPARTICIÓN DE LOS SERVICIOS EDUCATIVOS EXISTENTES UTL.</t>
  </si>
  <si>
    <t>EQUIPO Y APARATOS AUDIOVISUALES</t>
  </si>
  <si>
    <t>APARATOS DEPORTIVOS</t>
  </si>
  <si>
    <t>OTRO MOBILIARIO Y EQUIPO EDUCACIONAL Y RECREATIVO</t>
  </si>
  <si>
    <t>MAQUINARIA Y EQUIPO INDUSTRIAL</t>
  </si>
  <si>
    <t>HERRAMIENTAS Y MAQUINAS-HERRAMIENTA</t>
  </si>
  <si>
    <t>OTROS EQUIPOS</t>
  </si>
  <si>
    <t>E017PB0446</t>
  </si>
  <si>
    <t>MANTENIMIENTO DE INSTALACIONES FÍSICAS Y MÓVILES DE LA UTL</t>
  </si>
  <si>
    <t>E017PB2749</t>
  </si>
  <si>
    <t>ADMINISTRACIÓN  E IMPARTICIÓN DE LOS SERVICIOS EDUCATIVOS EXISTENTES EN UTL-UAS</t>
  </si>
  <si>
    <t>E017QB05922305</t>
  </si>
  <si>
    <t>EQUIPO ESPECIALIZADO UTL</t>
  </si>
  <si>
    <t>E038PB2782</t>
  </si>
  <si>
    <t>ACTUALIZACIÓN DE PROGRAMAS Y CONTENIDOS EDUCATIVOS DE LA UTL.</t>
  </si>
  <si>
    <t>M000GA2025</t>
  </si>
  <si>
    <t>DIRECCIÓN ESTRATÉGICA UTL</t>
  </si>
  <si>
    <t>P000GB1034</t>
  </si>
  <si>
    <t>ADMINISTRACIÓN DE LOS RECURSOS HUMANOS, MATERIALES, FINANCIEROS Y DE SERVICIOS. UTL</t>
  </si>
  <si>
    <t>P000GC1146</t>
  </si>
  <si>
    <t>OPERACIÓN DE LA PLANEACIÓN Y  EVALUACIÓN. UTL</t>
  </si>
  <si>
    <t>P000GC1154</t>
  </si>
  <si>
    <t>ADMINISTRACIÓN DE LOS SERVICIOS INFORMÁTICOS UTL.</t>
  </si>
  <si>
    <t>P005PA0441</t>
  </si>
  <si>
    <t>APOYOS PARA LA PROFESIONALIZACIÓN DEL PERSONAL DOCENTE DE LA UTL</t>
  </si>
  <si>
    <t>P005PA0445</t>
  </si>
  <si>
    <t>GESTIÓN DE CERTIFICACIÓN DE PROCESOS Y ACREDITACIÓN DE PROGRAMAS EDUCATIVOS DE LA UTL</t>
  </si>
  <si>
    <t>P005PB0443</t>
  </si>
  <si>
    <t>FORTALECIMIENTO DE LA FORMACIÓN INTEGRAL DE LA UTL</t>
  </si>
  <si>
    <t>E017QB05922301</t>
  </si>
  <si>
    <t>INSTALACION PTAR II</t>
  </si>
  <si>
    <t>E017QB05922302</t>
  </si>
  <si>
    <t>INTERCONEXION PTAR II</t>
  </si>
  <si>
    <t>E017QB05922303</t>
  </si>
  <si>
    <t>RET Y SUST IMPERMEABILIZANTE EDIFICIOS</t>
  </si>
  <si>
    <t>E017QB05922304</t>
  </si>
  <si>
    <t>CONSTRUCCIÓN CANCHA Y TECHO UTL</t>
  </si>
  <si>
    <t>EDIFICACION NO HABITACIONAL</t>
  </si>
  <si>
    <t>UNIVERSIDAD TECNOLOGICA DE LEON
Programas y Proyectos de Inversión
Del 1 de Enero al 30 de Junio de 2023</t>
  </si>
  <si>
    <t>OTROS MOBILIARIOS Y EQUIPOS DE ADMINISTRACIÓN</t>
  </si>
  <si>
    <t>CÁMARAS FOTOGRÁFICAS Y DE VIDEO</t>
  </si>
  <si>
    <t>EQUIPO DE COMUNICACIÓN Y TELECOMUNICACIÓN</t>
  </si>
  <si>
    <t>EQUIPOS DE GENERACIÓN ELÉCTRICA, APARATOS Y ACCESORIOS ELÉCTRICOS</t>
  </si>
  <si>
    <t>EQUIPO DE CÓMPUTO Y DE TECNOLOGÍAS DE LA INFORMACIÓN</t>
  </si>
  <si>
    <t>MUEBLES DE OFICINA Y ESTANTERÍA</t>
  </si>
  <si>
    <t>EQUIPO MÉDICO Y DE LABORATORIO</t>
  </si>
  <si>
    <t>SISTEMAS DE AIRE ACONDICIONADO, CALEFACCIÓN Y DE REFRIGERACIÓN</t>
  </si>
  <si>
    <t>CONSTRUCCIÓN DE OBRAS PARA EL ABASTECIMIENTO DE AGUA</t>
  </si>
  <si>
    <t>CONSTRUCCIÓON DE OBRAS PARA EL ABASTECIMIENTO DE AGUA</t>
  </si>
  <si>
    <t>TRABAJOS DE ACABADOS EN EDIFICACIONES Y OTROS TRABAJOS ESPECIALIZADOS</t>
  </si>
  <si>
    <t>INSTRUMENTAL MÉDICO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</si>
</sst>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/>
    <xf numFmtId="0" fontId="8" fillId="0" borderId="23" xfId="0" applyFont="1" applyFill="1" applyBorder="1" applyAlignment="1" applyProtection="1">
      <alignment horizontal="left" vertical="top" wrapText="1"/>
    </xf>
    <xf numFmtId="0" fontId="8" fillId="0" borderId="23" xfId="0" applyFont="1" applyFill="1" applyBorder="1" applyAlignment="1" applyProtection="1">
      <alignment horizontal="center" vertical="top" wrapText="1"/>
    </xf>
    <xf numFmtId="0" fontId="7" fillId="6" borderId="22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22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3" fillId="2" borderId="24" xfId="3" applyFont="1" applyFill="1" applyBorder="1" applyAlignment="1" applyProtection="1">
      <alignment horizontal="center" vertical="center" wrapText="1"/>
      <protection locked="0"/>
    </xf>
    <xf numFmtId="0" fontId="3" fillId="2" borderId="25" xfId="3" applyFont="1" applyFill="1" applyBorder="1" applyAlignment="1" applyProtection="1">
      <alignment horizontal="center" vertical="center" wrapText="1"/>
      <protection locked="0"/>
    </xf>
    <xf numFmtId="0" fontId="3" fillId="2" borderId="26" xfId="3" applyFont="1" applyFill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4" fillId="0" borderId="29" xfId="0" applyFont="1" applyFill="1" applyBorder="1"/>
    <xf numFmtId="0" fontId="8" fillId="0" borderId="34" xfId="0" applyFont="1" applyFill="1" applyBorder="1" applyAlignment="1" applyProtection="1">
      <alignment horizontal="left" vertical="top" wrapText="1"/>
    </xf>
    <xf numFmtId="0" fontId="5" fillId="0" borderId="29" xfId="0" applyFont="1" applyFill="1" applyBorder="1"/>
    <xf numFmtId="0" fontId="7" fillId="5" borderId="35" xfId="0" applyFont="1" applyFill="1" applyBorder="1" applyAlignment="1" applyProtection="1">
      <alignment horizontal="left" vertical="center" wrapText="1"/>
    </xf>
    <xf numFmtId="0" fontId="6" fillId="0" borderId="29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/>
    <xf numFmtId="0" fontId="5" fillId="0" borderId="29" xfId="0" applyFont="1" applyBorder="1"/>
    <xf numFmtId="0" fontId="7" fillId="6" borderId="35" xfId="0" applyFont="1" applyFill="1" applyBorder="1" applyAlignment="1" applyProtection="1">
      <alignment horizontal="left" vertical="center" wrapText="1"/>
    </xf>
    <xf numFmtId="0" fontId="4" fillId="0" borderId="38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/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left" vertical="center" wrapText="1"/>
    </xf>
    <xf numFmtId="164" fontId="8" fillId="0" borderId="0" xfId="0" applyNumberFormat="1" applyFont="1" applyFill="1" applyBorder="1" applyAlignment="1" applyProtection="1">
      <alignment horizontal="left" wrapText="1"/>
    </xf>
    <xf numFmtId="44" fontId="8" fillId="0" borderId="0" xfId="1" applyFont="1" applyFill="1" applyBorder="1" applyAlignment="1" applyProtection="1">
      <alignment wrapText="1"/>
    </xf>
    <xf numFmtId="44" fontId="7" fillId="0" borderId="0" xfId="1" applyFont="1" applyFill="1" applyBorder="1" applyAlignment="1" applyProtection="1">
      <alignment horizontal="left" wrapText="1"/>
    </xf>
    <xf numFmtId="43" fontId="7" fillId="5" borderId="22" xfId="0" applyNumberFormat="1" applyFont="1" applyFill="1" applyBorder="1" applyAlignment="1" applyProtection="1">
      <alignment horizontal="right" wrapText="1"/>
    </xf>
    <xf numFmtId="0" fontId="8" fillId="0" borderId="23" xfId="0" applyFont="1" applyFill="1" applyBorder="1" applyAlignment="1" applyProtection="1">
      <alignment horizontal="left" wrapText="1"/>
    </xf>
    <xf numFmtId="0" fontId="8" fillId="4" borderId="0" xfId="0" applyFont="1" applyFill="1" applyBorder="1" applyAlignment="1" applyProtection="1">
      <alignment horizontal="left" wrapText="1"/>
    </xf>
    <xf numFmtId="43" fontId="7" fillId="6" borderId="22" xfId="0" applyNumberFormat="1" applyFont="1" applyFill="1" applyBorder="1" applyAlignment="1" applyProtection="1">
      <alignment horizontal="right" wrapText="1"/>
    </xf>
    <xf numFmtId="9" fontId="8" fillId="0" borderId="0" xfId="2" applyFont="1" applyFill="1" applyBorder="1" applyAlignment="1" applyProtection="1">
      <alignment horizontal="center" wrapText="1"/>
    </xf>
    <xf numFmtId="9" fontId="8" fillId="0" borderId="34" xfId="2" applyFont="1" applyFill="1" applyBorder="1" applyAlignment="1" applyProtection="1">
      <alignment horizontal="center" wrapText="1"/>
    </xf>
    <xf numFmtId="9" fontId="7" fillId="0" borderId="0" xfId="2" applyFont="1" applyFill="1" applyBorder="1" applyAlignment="1" applyProtection="1">
      <alignment horizontal="center" wrapText="1"/>
    </xf>
    <xf numFmtId="9" fontId="7" fillId="0" borderId="34" xfId="2" applyFont="1" applyFill="1" applyBorder="1" applyAlignment="1" applyProtection="1">
      <alignment horizontal="center" wrapText="1"/>
    </xf>
    <xf numFmtId="0" fontId="8" fillId="0" borderId="34" xfId="0" applyFont="1" applyFill="1" applyBorder="1" applyAlignment="1" applyProtection="1">
      <alignment horizontal="left" wrapText="1"/>
    </xf>
    <xf numFmtId="9" fontId="7" fillId="5" borderId="22" xfId="2" applyFont="1" applyFill="1" applyBorder="1" applyAlignment="1" applyProtection="1">
      <alignment horizontal="center" wrapText="1"/>
    </xf>
    <xf numFmtId="9" fontId="7" fillId="5" borderId="36" xfId="2" applyFont="1" applyFill="1" applyBorder="1" applyAlignment="1" applyProtection="1">
      <alignment horizontal="center" wrapText="1"/>
    </xf>
    <xf numFmtId="0" fontId="8" fillId="0" borderId="37" xfId="0" applyFont="1" applyFill="1" applyBorder="1" applyAlignment="1" applyProtection="1">
      <alignment horizontal="left" wrapText="1"/>
    </xf>
    <xf numFmtId="0" fontId="8" fillId="4" borderId="34" xfId="0" applyFont="1" applyFill="1" applyBorder="1" applyAlignment="1" applyProtection="1">
      <alignment horizontal="left" wrapText="1"/>
    </xf>
    <xf numFmtId="9" fontId="7" fillId="3" borderId="22" xfId="2" applyFont="1" applyFill="1" applyBorder="1" applyAlignment="1" applyProtection="1">
      <alignment horizontal="center" wrapText="1"/>
    </xf>
    <xf numFmtId="9" fontId="7" fillId="3" borderId="36" xfId="2" applyFont="1" applyFill="1" applyBorder="1" applyAlignment="1" applyProtection="1">
      <alignment horizont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29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30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4"/>
  <sheetViews>
    <sheetView tabSelected="1" workbookViewId="0">
      <selection activeCell="M4" sqref="M4:M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1.7109375" style="8" customWidth="1"/>
    <col min="6" max="6" width="42.85546875" style="1" customWidth="1"/>
    <col min="7" max="11" width="16.7109375" style="1" customWidth="1"/>
    <col min="12" max="12" width="10.7109375" style="1" customWidth="1"/>
    <col min="13" max="13" width="11.855468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thickTop="1" x14ac:dyDescent="0.2">
      <c r="B1" s="32" t="s">
        <v>60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2:13" ht="13.15" customHeight="1" x14ac:dyDescent="0.2">
      <c r="B2" s="78" t="s">
        <v>0</v>
      </c>
      <c r="C2" s="79"/>
      <c r="D2" s="74" t="s">
        <v>1</v>
      </c>
      <c r="E2" s="77" t="s">
        <v>2</v>
      </c>
      <c r="F2" s="74" t="s">
        <v>3</v>
      </c>
      <c r="G2" s="31" t="s">
        <v>4</v>
      </c>
      <c r="H2" s="31"/>
      <c r="I2" s="31"/>
      <c r="J2" s="31"/>
      <c r="K2" s="31"/>
      <c r="L2" s="31"/>
      <c r="M2" s="35"/>
    </row>
    <row r="3" spans="2:13" ht="21.75" customHeight="1" x14ac:dyDescent="0.2">
      <c r="B3" s="80"/>
      <c r="C3" s="81"/>
      <c r="D3" s="75"/>
      <c r="E3" s="77"/>
      <c r="F3" s="75"/>
      <c r="G3" s="84" t="s">
        <v>20</v>
      </c>
      <c r="H3" s="87" t="s">
        <v>5</v>
      </c>
      <c r="I3" s="90" t="s">
        <v>6</v>
      </c>
      <c r="J3" s="90" t="s">
        <v>7</v>
      </c>
      <c r="K3" s="90" t="s">
        <v>8</v>
      </c>
      <c r="L3" s="95" t="s">
        <v>9</v>
      </c>
      <c r="M3" s="96"/>
    </row>
    <row r="4" spans="2:13" ht="13.15" customHeight="1" x14ac:dyDescent="0.2">
      <c r="B4" s="80"/>
      <c r="C4" s="81"/>
      <c r="D4" s="75"/>
      <c r="E4" s="77"/>
      <c r="F4" s="75"/>
      <c r="G4" s="85"/>
      <c r="H4" s="88"/>
      <c r="I4" s="91"/>
      <c r="J4" s="91"/>
      <c r="K4" s="93"/>
      <c r="L4" s="89" t="s">
        <v>10</v>
      </c>
      <c r="M4" s="98" t="s">
        <v>11</v>
      </c>
    </row>
    <row r="5" spans="2:13" x14ac:dyDescent="0.2">
      <c r="B5" s="82"/>
      <c r="C5" s="83"/>
      <c r="D5" s="76"/>
      <c r="E5" s="77"/>
      <c r="F5" s="76"/>
      <c r="G5" s="86"/>
      <c r="H5" s="89"/>
      <c r="I5" s="92"/>
      <c r="J5" s="92"/>
      <c r="K5" s="94"/>
      <c r="L5" s="97"/>
      <c r="M5" s="99"/>
    </row>
    <row r="6" spans="2:13" ht="13.15" customHeight="1" x14ac:dyDescent="0.2">
      <c r="B6" s="36" t="s">
        <v>12</v>
      </c>
      <c r="C6" s="27"/>
      <c r="D6" s="27"/>
      <c r="E6" s="9"/>
      <c r="F6" s="10"/>
      <c r="G6" s="11"/>
      <c r="H6" s="11"/>
      <c r="I6" s="11"/>
      <c r="J6" s="28"/>
      <c r="K6" s="28"/>
      <c r="L6" s="11"/>
      <c r="M6" s="37"/>
    </row>
    <row r="7" spans="2:13" ht="13.15" customHeight="1" x14ac:dyDescent="0.2">
      <c r="B7" s="38"/>
      <c r="C7" s="29" t="s">
        <v>13</v>
      </c>
      <c r="D7" s="29"/>
      <c r="E7" s="9"/>
      <c r="F7" s="12"/>
      <c r="G7" s="13"/>
      <c r="H7" s="13"/>
      <c r="I7" s="13"/>
      <c r="J7" s="13"/>
      <c r="K7" s="13"/>
      <c r="L7" s="13"/>
      <c r="M7" s="39"/>
    </row>
    <row r="8" spans="2:13" ht="6.6" customHeight="1" x14ac:dyDescent="0.2">
      <c r="B8" s="38"/>
      <c r="C8" s="10"/>
      <c r="D8" s="10"/>
      <c r="E8" s="14"/>
      <c r="F8" s="15"/>
      <c r="G8" s="16"/>
      <c r="H8" s="16"/>
      <c r="I8" s="16"/>
      <c r="J8" s="16"/>
      <c r="K8" s="16"/>
      <c r="L8" s="13"/>
      <c r="M8" s="39"/>
    </row>
    <row r="9" spans="2:13" ht="22.5" x14ac:dyDescent="0.2">
      <c r="B9" s="51" t="s">
        <v>21</v>
      </c>
      <c r="C9" s="52"/>
      <c r="D9" s="18" t="s">
        <v>22</v>
      </c>
      <c r="E9" s="14">
        <v>5110</v>
      </c>
      <c r="F9" s="15" t="s">
        <v>66</v>
      </c>
      <c r="G9" s="56">
        <f>+H9</f>
        <v>7000</v>
      </c>
      <c r="H9" s="57">
        <v>7000</v>
      </c>
      <c r="I9" s="57">
        <v>7000</v>
      </c>
      <c r="J9" s="57">
        <v>0</v>
      </c>
      <c r="K9" s="57">
        <v>0</v>
      </c>
      <c r="L9" s="63">
        <f>IFERROR(K9/H9,0)</f>
        <v>0</v>
      </c>
      <c r="M9" s="64">
        <f>IFERROR(K9/I9,0)</f>
        <v>0</v>
      </c>
    </row>
    <row r="10" spans="2:13" ht="22.5" x14ac:dyDescent="0.2">
      <c r="B10" s="40"/>
      <c r="C10" s="17"/>
      <c r="D10" s="18"/>
      <c r="E10" s="14">
        <v>5150</v>
      </c>
      <c r="F10" s="15" t="s">
        <v>65</v>
      </c>
      <c r="G10" s="56">
        <f>+H10</f>
        <v>74346</v>
      </c>
      <c r="H10" s="57">
        <v>74346</v>
      </c>
      <c r="I10" s="57">
        <v>276816.67</v>
      </c>
      <c r="J10" s="57">
        <v>0</v>
      </c>
      <c r="K10" s="57">
        <v>0</v>
      </c>
      <c r="L10" s="63">
        <f>IFERROR(K10/H10,0)</f>
        <v>0</v>
      </c>
      <c r="M10" s="64">
        <f>IFERROR(K10/I10,0)</f>
        <v>0</v>
      </c>
    </row>
    <row r="11" spans="2:13" x14ac:dyDescent="0.2">
      <c r="B11" s="40"/>
      <c r="C11" s="17"/>
      <c r="D11" s="18"/>
      <c r="E11" s="14">
        <v>5190</v>
      </c>
      <c r="F11" s="15" t="s">
        <v>61</v>
      </c>
      <c r="G11" s="56">
        <f>+H11</f>
        <v>87300</v>
      </c>
      <c r="H11" s="57">
        <v>87300</v>
      </c>
      <c r="I11" s="57">
        <v>123279.01</v>
      </c>
      <c r="J11" s="57">
        <v>0</v>
      </c>
      <c r="K11" s="57">
        <v>0</v>
      </c>
      <c r="L11" s="63">
        <f>IFERROR(K11/H11,0)</f>
        <v>0</v>
      </c>
      <c r="M11" s="64">
        <f>IFERROR(K11/I11,0)</f>
        <v>0</v>
      </c>
    </row>
    <row r="12" spans="2:13" x14ac:dyDescent="0.2">
      <c r="B12" s="40"/>
      <c r="C12" s="17"/>
      <c r="D12" s="18"/>
      <c r="E12" s="14">
        <v>5210</v>
      </c>
      <c r="F12" s="15" t="s">
        <v>23</v>
      </c>
      <c r="G12" s="56">
        <f>+H12</f>
        <v>174000</v>
      </c>
      <c r="H12" s="57">
        <v>174000</v>
      </c>
      <c r="I12" s="57">
        <v>184516.9</v>
      </c>
      <c r="J12" s="57">
        <v>0</v>
      </c>
      <c r="K12" s="57">
        <v>0</v>
      </c>
      <c r="L12" s="63">
        <f>IFERROR(K12/H12,0)</f>
        <v>0</v>
      </c>
      <c r="M12" s="64">
        <f>IFERROR(K12/I12,0)</f>
        <v>0</v>
      </c>
    </row>
    <row r="13" spans="2:13" x14ac:dyDescent="0.2">
      <c r="B13" s="40"/>
      <c r="C13" s="17"/>
      <c r="D13" s="18"/>
      <c r="E13" s="14">
        <v>5220</v>
      </c>
      <c r="F13" s="15" t="s">
        <v>24</v>
      </c>
      <c r="G13" s="56">
        <f>+H13</f>
        <v>0</v>
      </c>
      <c r="H13" s="57">
        <v>0</v>
      </c>
      <c r="I13" s="57">
        <v>0</v>
      </c>
      <c r="J13" s="57">
        <v>0</v>
      </c>
      <c r="K13" s="57">
        <v>0</v>
      </c>
      <c r="L13" s="63">
        <f>IFERROR(K13/H13,0)</f>
        <v>0</v>
      </c>
      <c r="M13" s="64">
        <f>IFERROR(K13/I13,0)</f>
        <v>0</v>
      </c>
    </row>
    <row r="14" spans="2:13" x14ac:dyDescent="0.2">
      <c r="B14" s="40"/>
      <c r="C14" s="17"/>
      <c r="D14" s="18"/>
      <c r="E14" s="14">
        <v>5230</v>
      </c>
      <c r="F14" s="15" t="s">
        <v>62</v>
      </c>
      <c r="G14" s="56">
        <f>+H14</f>
        <v>183200</v>
      </c>
      <c r="H14" s="57">
        <v>183200</v>
      </c>
      <c r="I14" s="57">
        <v>184259.4</v>
      </c>
      <c r="J14" s="57">
        <v>0</v>
      </c>
      <c r="K14" s="57">
        <v>0</v>
      </c>
      <c r="L14" s="63">
        <f>IFERROR(K14/H14,0)</f>
        <v>0</v>
      </c>
      <c r="M14" s="64">
        <f>IFERROR(K14/I14,0)</f>
        <v>0</v>
      </c>
    </row>
    <row r="15" spans="2:13" ht="22.5" x14ac:dyDescent="0.2">
      <c r="B15" s="40"/>
      <c r="C15" s="17"/>
      <c r="D15" s="18"/>
      <c r="E15" s="14">
        <v>5290</v>
      </c>
      <c r="F15" s="15" t="s">
        <v>25</v>
      </c>
      <c r="G15" s="56">
        <f>+H15</f>
        <v>12000</v>
      </c>
      <c r="H15" s="57">
        <v>12000</v>
      </c>
      <c r="I15" s="57">
        <v>28900</v>
      </c>
      <c r="J15" s="57">
        <v>0</v>
      </c>
      <c r="K15" s="57">
        <v>0</v>
      </c>
      <c r="L15" s="63">
        <f>IFERROR(K15/H15,0)</f>
        <v>0</v>
      </c>
      <c r="M15" s="64">
        <f>IFERROR(K15/I15,0)</f>
        <v>0</v>
      </c>
    </row>
    <row r="16" spans="2:13" x14ac:dyDescent="0.2">
      <c r="B16" s="40"/>
      <c r="C16" s="17"/>
      <c r="D16" s="18"/>
      <c r="E16" s="14">
        <v>5310</v>
      </c>
      <c r="F16" s="15" t="s">
        <v>67</v>
      </c>
      <c r="G16" s="56">
        <f>+H16</f>
        <v>181000</v>
      </c>
      <c r="H16" s="57">
        <v>181000</v>
      </c>
      <c r="I16" s="57">
        <v>330114.77</v>
      </c>
      <c r="J16" s="57">
        <v>0</v>
      </c>
      <c r="K16" s="57">
        <v>0</v>
      </c>
      <c r="L16" s="63">
        <f>IFERROR(K16/H16,0)</f>
        <v>0</v>
      </c>
      <c r="M16" s="64">
        <f>IFERROR(K16/I16,0)</f>
        <v>0</v>
      </c>
    </row>
    <row r="17" spans="2:13" x14ac:dyDescent="0.2">
      <c r="B17" s="40"/>
      <c r="C17" s="17"/>
      <c r="D17" s="18"/>
      <c r="E17" s="14">
        <v>5320</v>
      </c>
      <c r="F17" s="15" t="s">
        <v>72</v>
      </c>
      <c r="G17" s="56">
        <f>+H17</f>
        <v>0</v>
      </c>
      <c r="H17" s="57">
        <v>0</v>
      </c>
      <c r="I17" s="57">
        <v>12000</v>
      </c>
      <c r="J17" s="57">
        <v>0</v>
      </c>
      <c r="K17" s="57">
        <v>0</v>
      </c>
      <c r="L17" s="63">
        <f>IFERROR(K17/H17,0)</f>
        <v>0</v>
      </c>
      <c r="M17" s="64">
        <f>IFERROR(K17/I17,0)</f>
        <v>0</v>
      </c>
    </row>
    <row r="18" spans="2:13" x14ac:dyDescent="0.2">
      <c r="B18" s="40"/>
      <c r="C18" s="17"/>
      <c r="D18" s="18"/>
      <c r="E18" s="14">
        <v>5620</v>
      </c>
      <c r="F18" s="15" t="s">
        <v>26</v>
      </c>
      <c r="G18" s="56">
        <f>+H18</f>
        <v>68000</v>
      </c>
      <c r="H18" s="57">
        <v>68000</v>
      </c>
      <c r="I18" s="57">
        <v>175133.81</v>
      </c>
      <c r="J18" s="57">
        <v>0</v>
      </c>
      <c r="K18" s="57">
        <v>0</v>
      </c>
      <c r="L18" s="63">
        <f>IFERROR(K18/H18,0)</f>
        <v>0</v>
      </c>
      <c r="M18" s="64">
        <f>IFERROR(K18/I18,0)</f>
        <v>0</v>
      </c>
    </row>
    <row r="19" spans="2:13" ht="22.5" x14ac:dyDescent="0.2">
      <c r="B19" s="40"/>
      <c r="C19" s="17"/>
      <c r="D19" s="18"/>
      <c r="E19" s="14">
        <v>5640</v>
      </c>
      <c r="F19" s="15" t="s">
        <v>68</v>
      </c>
      <c r="G19" s="56">
        <f>+H19</f>
        <v>120000</v>
      </c>
      <c r="H19" s="57">
        <v>120000</v>
      </c>
      <c r="I19" s="57">
        <v>120000</v>
      </c>
      <c r="J19" s="57">
        <v>0</v>
      </c>
      <c r="K19" s="57">
        <v>0</v>
      </c>
      <c r="L19" s="63">
        <f>IFERROR(K19/H19,0)</f>
        <v>0</v>
      </c>
      <c r="M19" s="64">
        <f>IFERROR(K19/I19,0)</f>
        <v>0</v>
      </c>
    </row>
    <row r="20" spans="2:13" x14ac:dyDescent="0.2">
      <c r="B20" s="40"/>
      <c r="C20" s="17"/>
      <c r="D20" s="18"/>
      <c r="E20" s="14">
        <v>5650</v>
      </c>
      <c r="F20" s="15" t="s">
        <v>63</v>
      </c>
      <c r="G20" s="56">
        <f>+H20</f>
        <v>200000</v>
      </c>
      <c r="H20" s="57">
        <v>200000</v>
      </c>
      <c r="I20" s="57">
        <v>200000</v>
      </c>
      <c r="J20" s="57">
        <v>0</v>
      </c>
      <c r="K20" s="57">
        <v>0</v>
      </c>
      <c r="L20" s="63">
        <f>IFERROR(K20/H20,0)</f>
        <v>0</v>
      </c>
      <c r="M20" s="64">
        <f>IFERROR(K20/I20,0)</f>
        <v>0</v>
      </c>
    </row>
    <row r="21" spans="2:13" ht="22.5" x14ac:dyDescent="0.2">
      <c r="B21" s="40"/>
      <c r="C21" s="17"/>
      <c r="D21" s="18"/>
      <c r="E21" s="14">
        <v>5660</v>
      </c>
      <c r="F21" s="15" t="s">
        <v>64</v>
      </c>
      <c r="G21" s="56">
        <f>+H21</f>
        <v>0</v>
      </c>
      <c r="H21" s="57">
        <v>0</v>
      </c>
      <c r="I21" s="57">
        <v>4408.6899999999996</v>
      </c>
      <c r="J21" s="57">
        <v>0</v>
      </c>
      <c r="K21" s="57">
        <v>0</v>
      </c>
      <c r="L21" s="63">
        <f>IFERROR(K21/H21,0)</f>
        <v>0</v>
      </c>
      <c r="M21" s="64">
        <f>IFERROR(K21/I21,0)</f>
        <v>0</v>
      </c>
    </row>
    <row r="22" spans="2:13" x14ac:dyDescent="0.2">
      <c r="B22" s="40"/>
      <c r="C22" s="17"/>
      <c r="D22" s="18"/>
      <c r="E22" s="14">
        <v>5670</v>
      </c>
      <c r="F22" s="15" t="s">
        <v>27</v>
      </c>
      <c r="G22" s="56">
        <f>+H22</f>
        <v>190000</v>
      </c>
      <c r="H22" s="57">
        <v>190000</v>
      </c>
      <c r="I22" s="57">
        <v>272202.2</v>
      </c>
      <c r="J22" s="57">
        <v>0</v>
      </c>
      <c r="K22" s="57">
        <v>0</v>
      </c>
      <c r="L22" s="63">
        <f>IFERROR(K22/H22,0)</f>
        <v>0</v>
      </c>
      <c r="M22" s="64">
        <f>IFERROR(K22/I22,0)</f>
        <v>0</v>
      </c>
    </row>
    <row r="23" spans="2:13" x14ac:dyDescent="0.2">
      <c r="B23" s="40"/>
      <c r="C23" s="17"/>
      <c r="D23" s="18"/>
      <c r="E23" s="14">
        <v>5690</v>
      </c>
      <c r="F23" s="15" t="s">
        <v>28</v>
      </c>
      <c r="G23" s="56">
        <f>+H23</f>
        <v>0</v>
      </c>
      <c r="H23" s="57">
        <v>0</v>
      </c>
      <c r="I23" s="57">
        <v>837176.19</v>
      </c>
      <c r="J23" s="57">
        <v>833676.19</v>
      </c>
      <c r="K23" s="57">
        <v>833676.19</v>
      </c>
      <c r="L23" s="63">
        <f>IFERROR(K23/H23,0)</f>
        <v>0</v>
      </c>
      <c r="M23" s="64">
        <f>IFERROR(K23/I23,0)</f>
        <v>0.99581927909344869</v>
      </c>
    </row>
    <row r="24" spans="2:13" ht="22.5" x14ac:dyDescent="0.2">
      <c r="B24" s="51" t="s">
        <v>29</v>
      </c>
      <c r="C24" s="52"/>
      <c r="D24" s="18" t="s">
        <v>30</v>
      </c>
      <c r="E24" s="14">
        <v>5620</v>
      </c>
      <c r="F24" s="15" t="s">
        <v>26</v>
      </c>
      <c r="G24" s="56">
        <f>+H24</f>
        <v>42000</v>
      </c>
      <c r="H24" s="57">
        <v>42000</v>
      </c>
      <c r="I24" s="57">
        <v>131700</v>
      </c>
      <c r="J24" s="57">
        <v>0</v>
      </c>
      <c r="K24" s="57">
        <v>0</v>
      </c>
      <c r="L24" s="63">
        <f>IFERROR(K24/H24,0)</f>
        <v>0</v>
      </c>
      <c r="M24" s="64">
        <f>IFERROR(K24/I24,0)</f>
        <v>0</v>
      </c>
    </row>
    <row r="25" spans="2:13" ht="22.5" x14ac:dyDescent="0.2">
      <c r="B25" s="51" t="s">
        <v>31</v>
      </c>
      <c r="C25" s="52"/>
      <c r="D25" s="18" t="s">
        <v>32</v>
      </c>
      <c r="E25" s="14">
        <v>5110</v>
      </c>
      <c r="F25" s="15" t="s">
        <v>66</v>
      </c>
      <c r="G25" s="56">
        <f>+H25</f>
        <v>104000</v>
      </c>
      <c r="H25" s="57">
        <v>104000</v>
      </c>
      <c r="I25" s="57">
        <v>107522.58</v>
      </c>
      <c r="J25" s="57">
        <v>0</v>
      </c>
      <c r="K25" s="57">
        <v>0</v>
      </c>
      <c r="L25" s="63">
        <f>IFERROR(K25/H25,0)</f>
        <v>0</v>
      </c>
      <c r="M25" s="64">
        <f>IFERROR(K25/I25,0)</f>
        <v>0</v>
      </c>
    </row>
    <row r="26" spans="2:13" ht="22.5" x14ac:dyDescent="0.2">
      <c r="B26" s="40"/>
      <c r="C26" s="17"/>
      <c r="D26" s="18"/>
      <c r="E26" s="14">
        <v>5150</v>
      </c>
      <c r="F26" s="15" t="s">
        <v>65</v>
      </c>
      <c r="G26" s="56">
        <f>+H26</f>
        <v>0</v>
      </c>
      <c r="H26" s="57">
        <v>0</v>
      </c>
      <c r="I26" s="57">
        <v>80000</v>
      </c>
      <c r="J26" s="57">
        <v>0</v>
      </c>
      <c r="K26" s="57">
        <v>0</v>
      </c>
      <c r="L26" s="63">
        <f>IFERROR(K26/H26,0)</f>
        <v>0</v>
      </c>
      <c r="M26" s="64">
        <f>IFERROR(K26/I26,0)</f>
        <v>0</v>
      </c>
    </row>
    <row r="27" spans="2:13" x14ac:dyDescent="0.2">
      <c r="B27" s="40"/>
      <c r="C27" s="17"/>
      <c r="D27" s="18"/>
      <c r="E27" s="14">
        <v>5190</v>
      </c>
      <c r="F27" s="15" t="s">
        <v>61</v>
      </c>
      <c r="G27" s="56">
        <f>+H27</f>
        <v>0</v>
      </c>
      <c r="H27" s="57">
        <v>0</v>
      </c>
      <c r="I27" s="57">
        <v>15360</v>
      </c>
      <c r="J27" s="57">
        <v>0</v>
      </c>
      <c r="K27" s="57">
        <v>0</v>
      </c>
      <c r="L27" s="63">
        <f>IFERROR(K27/H27,0)</f>
        <v>0</v>
      </c>
      <c r="M27" s="64">
        <f>IFERROR(K27/I27,0)</f>
        <v>0</v>
      </c>
    </row>
    <row r="28" spans="2:13" x14ac:dyDescent="0.2">
      <c r="B28" s="40"/>
      <c r="C28" s="17"/>
      <c r="D28" s="18"/>
      <c r="E28" s="14">
        <v>5220</v>
      </c>
      <c r="F28" s="15" t="s">
        <v>24</v>
      </c>
      <c r="G28" s="56">
        <f>+H28</f>
        <v>0</v>
      </c>
      <c r="H28" s="57">
        <v>0</v>
      </c>
      <c r="I28" s="57">
        <v>34968.720000000001</v>
      </c>
      <c r="J28" s="57">
        <v>0</v>
      </c>
      <c r="K28" s="57">
        <v>0</v>
      </c>
      <c r="L28" s="63">
        <f>IFERROR(K28/H28,0)</f>
        <v>0</v>
      </c>
      <c r="M28" s="64">
        <f>IFERROR(K28/I28,0)</f>
        <v>0</v>
      </c>
    </row>
    <row r="29" spans="2:13" x14ac:dyDescent="0.2">
      <c r="B29" s="40"/>
      <c r="C29" s="17"/>
      <c r="D29" s="18"/>
      <c r="E29" s="14">
        <v>5230</v>
      </c>
      <c r="F29" s="15" t="s">
        <v>62</v>
      </c>
      <c r="G29" s="56">
        <f>+H29</f>
        <v>122000</v>
      </c>
      <c r="H29" s="57">
        <v>122000</v>
      </c>
      <c r="I29" s="57">
        <v>137304.74</v>
      </c>
      <c r="J29" s="57">
        <v>0</v>
      </c>
      <c r="K29" s="57">
        <v>0</v>
      </c>
      <c r="L29" s="63">
        <f>IFERROR(K29/H29,0)</f>
        <v>0</v>
      </c>
      <c r="M29" s="64">
        <f>IFERROR(K29/I29,0)</f>
        <v>0</v>
      </c>
    </row>
    <row r="30" spans="2:13" x14ac:dyDescent="0.2">
      <c r="B30" s="40"/>
      <c r="C30" s="17"/>
      <c r="D30" s="18"/>
      <c r="E30" s="14">
        <v>5310</v>
      </c>
      <c r="F30" s="15" t="s">
        <v>67</v>
      </c>
      <c r="G30" s="56">
        <f>+H30</f>
        <v>0</v>
      </c>
      <c r="H30" s="57">
        <v>0</v>
      </c>
      <c r="I30" s="57">
        <v>2349</v>
      </c>
      <c r="J30" s="57">
        <v>0</v>
      </c>
      <c r="K30" s="57">
        <v>0</v>
      </c>
      <c r="L30" s="63">
        <f>IFERROR(K30/H30,0)</f>
        <v>0</v>
      </c>
      <c r="M30" s="64">
        <f>IFERROR(K30/I30,0)</f>
        <v>0</v>
      </c>
    </row>
    <row r="31" spans="2:13" x14ac:dyDescent="0.2">
      <c r="B31" s="40"/>
      <c r="C31" s="17"/>
      <c r="D31" s="18"/>
      <c r="E31" s="14">
        <v>5670</v>
      </c>
      <c r="F31" s="15" t="s">
        <v>27</v>
      </c>
      <c r="G31" s="56">
        <f>+H31</f>
        <v>0</v>
      </c>
      <c r="H31" s="57">
        <v>0</v>
      </c>
      <c r="I31" s="57">
        <v>3050</v>
      </c>
      <c r="J31" s="57">
        <v>0</v>
      </c>
      <c r="K31" s="57">
        <v>0</v>
      </c>
      <c r="L31" s="63">
        <f>IFERROR(K31/H31,0)</f>
        <v>0</v>
      </c>
      <c r="M31" s="64">
        <f>IFERROR(K31/I31,0)</f>
        <v>0</v>
      </c>
    </row>
    <row r="32" spans="2:13" x14ac:dyDescent="0.2">
      <c r="B32" s="40"/>
      <c r="C32" s="17"/>
      <c r="D32" s="18"/>
      <c r="E32" s="14">
        <v>5690</v>
      </c>
      <c r="F32" s="15" t="s">
        <v>28</v>
      </c>
      <c r="G32" s="56">
        <f>+H32</f>
        <v>0</v>
      </c>
      <c r="H32" s="57">
        <v>0</v>
      </c>
      <c r="I32" s="57">
        <v>20350</v>
      </c>
      <c r="J32" s="57">
        <v>0</v>
      </c>
      <c r="K32" s="57">
        <v>0</v>
      </c>
      <c r="L32" s="63">
        <f>IFERROR(K32/H32,0)</f>
        <v>0</v>
      </c>
      <c r="M32" s="64">
        <f>IFERROR(K32/I32,0)</f>
        <v>0</v>
      </c>
    </row>
    <row r="33" spans="2:13" ht="22.5" x14ac:dyDescent="0.2">
      <c r="B33" s="51" t="s">
        <v>33</v>
      </c>
      <c r="C33" s="52"/>
      <c r="D33" s="18" t="s">
        <v>34</v>
      </c>
      <c r="E33" s="14">
        <v>5150</v>
      </c>
      <c r="F33" s="15" t="s">
        <v>65</v>
      </c>
      <c r="G33" s="56">
        <f>+H33</f>
        <v>0</v>
      </c>
      <c r="H33" s="57">
        <v>0</v>
      </c>
      <c r="I33" s="57">
        <v>2021985</v>
      </c>
      <c r="J33" s="57">
        <v>0</v>
      </c>
      <c r="K33" s="57">
        <v>0</v>
      </c>
      <c r="L33" s="63">
        <f>IFERROR(K33/H33,0)</f>
        <v>0</v>
      </c>
      <c r="M33" s="64">
        <f>IFERROR(K33/I33,0)</f>
        <v>0</v>
      </c>
    </row>
    <row r="34" spans="2:13" ht="22.5" x14ac:dyDescent="0.2">
      <c r="B34" s="51" t="s">
        <v>35</v>
      </c>
      <c r="C34" s="52"/>
      <c r="D34" s="18" t="s">
        <v>36</v>
      </c>
      <c r="E34" s="14">
        <v>5190</v>
      </c>
      <c r="F34" s="15" t="s">
        <v>61</v>
      </c>
      <c r="G34" s="56">
        <f>+H34</f>
        <v>3000</v>
      </c>
      <c r="H34" s="57">
        <v>3000</v>
      </c>
      <c r="I34" s="57">
        <v>0</v>
      </c>
      <c r="J34" s="57">
        <v>0</v>
      </c>
      <c r="K34" s="57">
        <v>0</v>
      </c>
      <c r="L34" s="63">
        <f>IFERROR(K34/H34,0)</f>
        <v>0</v>
      </c>
      <c r="M34" s="64">
        <f>IFERROR(K34/I34,0)</f>
        <v>0</v>
      </c>
    </row>
    <row r="35" spans="2:13" x14ac:dyDescent="0.2">
      <c r="B35" s="40"/>
      <c r="C35" s="17"/>
      <c r="D35" s="18"/>
      <c r="E35" s="14">
        <v>5210</v>
      </c>
      <c r="F35" s="15" t="s">
        <v>23</v>
      </c>
      <c r="G35" s="56">
        <f>+H35</f>
        <v>24000</v>
      </c>
      <c r="H35" s="57">
        <v>24000</v>
      </c>
      <c r="I35" s="57">
        <v>20000</v>
      </c>
      <c r="J35" s="57">
        <v>0</v>
      </c>
      <c r="K35" s="57">
        <v>0</v>
      </c>
      <c r="L35" s="63">
        <f>IFERROR(K35/H35,0)</f>
        <v>0</v>
      </c>
      <c r="M35" s="64">
        <f>IFERROR(K35/I35,0)</f>
        <v>0</v>
      </c>
    </row>
    <row r="36" spans="2:13" x14ac:dyDescent="0.2">
      <c r="B36" s="40"/>
      <c r="C36" s="17"/>
      <c r="D36" s="18"/>
      <c r="E36" s="14">
        <v>5230</v>
      </c>
      <c r="F36" s="15" t="s">
        <v>62</v>
      </c>
      <c r="G36" s="56">
        <f>+H36</f>
        <v>15000</v>
      </c>
      <c r="H36" s="57">
        <v>15000</v>
      </c>
      <c r="I36" s="57">
        <v>22000</v>
      </c>
      <c r="J36" s="57">
        <v>0</v>
      </c>
      <c r="K36" s="57">
        <v>0</v>
      </c>
      <c r="L36" s="63">
        <f>IFERROR(K36/H36,0)</f>
        <v>0</v>
      </c>
      <c r="M36" s="64">
        <f>IFERROR(K36/I36,0)</f>
        <v>0</v>
      </c>
    </row>
    <row r="37" spans="2:13" x14ac:dyDescent="0.2">
      <c r="B37" s="40"/>
      <c r="C37" s="17"/>
      <c r="D37" s="18"/>
      <c r="E37" s="14">
        <v>5690</v>
      </c>
      <c r="F37" s="15" t="s">
        <v>28</v>
      </c>
      <c r="G37" s="56">
        <f>+H37</f>
        <v>12000</v>
      </c>
      <c r="H37" s="57">
        <v>12000</v>
      </c>
      <c r="I37" s="57">
        <v>12000</v>
      </c>
      <c r="J37" s="57">
        <v>0</v>
      </c>
      <c r="K37" s="57">
        <v>0</v>
      </c>
      <c r="L37" s="63">
        <f>IFERROR(K37/H37,0)</f>
        <v>0</v>
      </c>
      <c r="M37" s="64">
        <f>IFERROR(K37/I37,0)</f>
        <v>0</v>
      </c>
    </row>
    <row r="38" spans="2:13" ht="22.5" x14ac:dyDescent="0.2">
      <c r="B38" s="51" t="s">
        <v>37</v>
      </c>
      <c r="C38" s="52"/>
      <c r="D38" s="18" t="s">
        <v>38</v>
      </c>
      <c r="E38" s="14">
        <v>5150</v>
      </c>
      <c r="F38" s="15" t="s">
        <v>65</v>
      </c>
      <c r="G38" s="56">
        <f>+H38</f>
        <v>0</v>
      </c>
      <c r="H38" s="57">
        <v>0</v>
      </c>
      <c r="I38" s="57">
        <v>0</v>
      </c>
      <c r="J38" s="57">
        <v>0</v>
      </c>
      <c r="K38" s="57">
        <v>0</v>
      </c>
      <c r="L38" s="63">
        <f>IFERROR(K38/H38,0)</f>
        <v>0</v>
      </c>
      <c r="M38" s="64">
        <f>IFERROR(K38/I38,0)</f>
        <v>0</v>
      </c>
    </row>
    <row r="39" spans="2:13" ht="22.5" x14ac:dyDescent="0.2">
      <c r="B39" s="51" t="s">
        <v>39</v>
      </c>
      <c r="C39" s="52"/>
      <c r="D39" s="18" t="s">
        <v>40</v>
      </c>
      <c r="E39" s="14">
        <v>5110</v>
      </c>
      <c r="F39" s="15" t="s">
        <v>66</v>
      </c>
      <c r="G39" s="56">
        <f>+H39</f>
        <v>0</v>
      </c>
      <c r="H39" s="57">
        <v>0</v>
      </c>
      <c r="I39" s="57">
        <v>3095.5</v>
      </c>
      <c r="J39" s="57">
        <v>0</v>
      </c>
      <c r="K39" s="57">
        <v>0</v>
      </c>
      <c r="L39" s="63">
        <f>IFERROR(K39/H39,0)</f>
        <v>0</v>
      </c>
      <c r="M39" s="64">
        <f>IFERROR(K39/I39,0)</f>
        <v>0</v>
      </c>
    </row>
    <row r="40" spans="2:13" x14ac:dyDescent="0.2">
      <c r="B40" s="40"/>
      <c r="C40" s="17"/>
      <c r="D40" s="18"/>
      <c r="E40" s="14">
        <v>5190</v>
      </c>
      <c r="F40" s="15" t="s">
        <v>61</v>
      </c>
      <c r="G40" s="56">
        <f>+H40</f>
        <v>8000</v>
      </c>
      <c r="H40" s="57">
        <v>8000</v>
      </c>
      <c r="I40" s="57">
        <v>8000</v>
      </c>
      <c r="J40" s="57">
        <v>0</v>
      </c>
      <c r="K40" s="57">
        <v>0</v>
      </c>
      <c r="L40" s="63">
        <f>IFERROR(K40/H40,0)</f>
        <v>0</v>
      </c>
      <c r="M40" s="64">
        <f>IFERROR(K40/I40,0)</f>
        <v>0</v>
      </c>
    </row>
    <row r="41" spans="2:13" x14ac:dyDescent="0.2">
      <c r="B41" s="40"/>
      <c r="C41" s="17"/>
      <c r="D41" s="18"/>
      <c r="E41" s="14">
        <v>5230</v>
      </c>
      <c r="F41" s="15" t="s">
        <v>62</v>
      </c>
      <c r="G41" s="56">
        <f>+H41</f>
        <v>0</v>
      </c>
      <c r="H41" s="57">
        <v>0</v>
      </c>
      <c r="I41" s="57">
        <v>0</v>
      </c>
      <c r="J41" s="57">
        <v>0</v>
      </c>
      <c r="K41" s="57">
        <v>0</v>
      </c>
      <c r="L41" s="63">
        <f>IFERROR(K41/H41,0)</f>
        <v>0</v>
      </c>
      <c r="M41" s="64">
        <f>IFERROR(K41/I41,0)</f>
        <v>0</v>
      </c>
    </row>
    <row r="42" spans="2:13" x14ac:dyDescent="0.2">
      <c r="B42" s="53" t="s">
        <v>41</v>
      </c>
      <c r="C42" s="54"/>
      <c r="D42" s="18" t="s">
        <v>42</v>
      </c>
      <c r="E42" s="14">
        <v>5310</v>
      </c>
      <c r="F42" s="15" t="s">
        <v>67</v>
      </c>
      <c r="G42" s="56">
        <f>+H42</f>
        <v>0</v>
      </c>
      <c r="H42" s="57">
        <v>0</v>
      </c>
      <c r="I42" s="57">
        <v>5000</v>
      </c>
      <c r="J42" s="57">
        <v>0</v>
      </c>
      <c r="K42" s="57">
        <v>0</v>
      </c>
      <c r="L42" s="63">
        <f>IFERROR(K42/H42,0)</f>
        <v>0</v>
      </c>
      <c r="M42" s="64">
        <f>IFERROR(K42/I42,0)</f>
        <v>0</v>
      </c>
    </row>
    <row r="43" spans="2:13" x14ac:dyDescent="0.2">
      <c r="B43" s="51" t="s">
        <v>43</v>
      </c>
      <c r="C43" s="52"/>
      <c r="D43" s="18" t="s">
        <v>44</v>
      </c>
      <c r="E43" s="14">
        <v>5110</v>
      </c>
      <c r="F43" s="15" t="s">
        <v>66</v>
      </c>
      <c r="G43" s="56">
        <f>+H43</f>
        <v>0</v>
      </c>
      <c r="H43" s="57">
        <v>0</v>
      </c>
      <c r="I43" s="57">
        <v>93473</v>
      </c>
      <c r="J43" s="57">
        <v>0</v>
      </c>
      <c r="K43" s="57">
        <v>0</v>
      </c>
      <c r="L43" s="63">
        <f>IFERROR(K43/H43,0)</f>
        <v>0</v>
      </c>
      <c r="M43" s="64">
        <f>IFERROR(K43/I43,0)</f>
        <v>0</v>
      </c>
    </row>
    <row r="44" spans="2:13" ht="22.5" x14ac:dyDescent="0.2">
      <c r="B44" s="40"/>
      <c r="C44" s="17"/>
      <c r="D44" s="18"/>
      <c r="E44" s="14">
        <v>5150</v>
      </c>
      <c r="F44" s="15" t="s">
        <v>65</v>
      </c>
      <c r="G44" s="56">
        <f>+H44</f>
        <v>614492</v>
      </c>
      <c r="H44" s="57">
        <v>614492</v>
      </c>
      <c r="I44" s="57">
        <v>4261416.32</v>
      </c>
      <c r="J44" s="57">
        <v>705680.66</v>
      </c>
      <c r="K44" s="57">
        <v>705680.66</v>
      </c>
      <c r="L44" s="63">
        <f>IFERROR(K44/H44,0)</f>
        <v>1.1483968220904421</v>
      </c>
      <c r="M44" s="64">
        <f>IFERROR(K44/I44,0)</f>
        <v>0.16559768091374841</v>
      </c>
    </row>
    <row r="45" spans="2:13" x14ac:dyDescent="0.2">
      <c r="B45" s="40"/>
      <c r="C45" s="17"/>
      <c r="D45" s="18"/>
      <c r="E45" s="14">
        <v>5190</v>
      </c>
      <c r="F45" s="15" t="s">
        <v>61</v>
      </c>
      <c r="G45" s="56">
        <f>+H45</f>
        <v>0</v>
      </c>
      <c r="H45" s="57">
        <v>0</v>
      </c>
      <c r="I45" s="57">
        <v>3244.1</v>
      </c>
      <c r="J45" s="57">
        <v>0</v>
      </c>
      <c r="K45" s="57">
        <v>0</v>
      </c>
      <c r="L45" s="63">
        <f>IFERROR(K45/H45,0)</f>
        <v>0</v>
      </c>
      <c r="M45" s="64">
        <f>IFERROR(K45/I45,0)</f>
        <v>0</v>
      </c>
    </row>
    <row r="46" spans="2:13" x14ac:dyDescent="0.2">
      <c r="B46" s="40"/>
      <c r="C46" s="17"/>
      <c r="D46" s="55"/>
      <c r="E46" s="14">
        <v>5210</v>
      </c>
      <c r="F46" s="15" t="s">
        <v>23</v>
      </c>
      <c r="G46" s="56">
        <f>+H46</f>
        <v>17450</v>
      </c>
      <c r="H46" s="57">
        <v>17450</v>
      </c>
      <c r="I46" s="57">
        <v>80508.06</v>
      </c>
      <c r="J46" s="57">
        <v>0</v>
      </c>
      <c r="K46" s="57">
        <v>0</v>
      </c>
      <c r="L46" s="63">
        <f>IFERROR(K46/H46,0)</f>
        <v>0</v>
      </c>
      <c r="M46" s="64">
        <f>IFERROR(K46/I46,0)</f>
        <v>0</v>
      </c>
    </row>
    <row r="47" spans="2:13" x14ac:dyDescent="0.2">
      <c r="B47" s="40"/>
      <c r="C47" s="17"/>
      <c r="D47" s="18"/>
      <c r="E47" s="14">
        <v>5230</v>
      </c>
      <c r="F47" s="15" t="s">
        <v>62</v>
      </c>
      <c r="G47" s="56">
        <f>+H47</f>
        <v>0</v>
      </c>
      <c r="H47" s="57">
        <v>0</v>
      </c>
      <c r="I47" s="57">
        <v>35092.97</v>
      </c>
      <c r="J47" s="57">
        <v>0</v>
      </c>
      <c r="K47" s="57">
        <v>0</v>
      </c>
      <c r="L47" s="63">
        <f>IFERROR(K47/H47,0)</f>
        <v>0</v>
      </c>
      <c r="M47" s="64">
        <f>IFERROR(K47/I47,0)</f>
        <v>0</v>
      </c>
    </row>
    <row r="48" spans="2:13" ht="22.5" x14ac:dyDescent="0.2">
      <c r="B48" s="40"/>
      <c r="C48" s="17"/>
      <c r="D48" s="18"/>
      <c r="E48" s="14">
        <v>5640</v>
      </c>
      <c r="F48" s="15" t="s">
        <v>68</v>
      </c>
      <c r="G48" s="56">
        <f>+H48</f>
        <v>65500</v>
      </c>
      <c r="H48" s="57">
        <v>65500</v>
      </c>
      <c r="I48" s="57">
        <v>65500</v>
      </c>
      <c r="J48" s="57">
        <v>0</v>
      </c>
      <c r="K48" s="57">
        <v>0</v>
      </c>
      <c r="L48" s="63">
        <f>IFERROR(K48/H48,0)</f>
        <v>0</v>
      </c>
      <c r="M48" s="64">
        <f>IFERROR(K48/I48,0)</f>
        <v>0</v>
      </c>
    </row>
    <row r="49" spans="2:13" x14ac:dyDescent="0.2">
      <c r="B49" s="40"/>
      <c r="C49" s="17"/>
      <c r="D49" s="18"/>
      <c r="E49" s="14">
        <v>5650</v>
      </c>
      <c r="F49" s="15" t="s">
        <v>63</v>
      </c>
      <c r="G49" s="56">
        <f>+H49</f>
        <v>20000</v>
      </c>
      <c r="H49" s="57">
        <v>20000</v>
      </c>
      <c r="I49" s="57">
        <v>21008.13</v>
      </c>
      <c r="J49" s="57">
        <v>0</v>
      </c>
      <c r="K49" s="57">
        <v>0</v>
      </c>
      <c r="L49" s="63">
        <f>IFERROR(K49/H49,0)</f>
        <v>0</v>
      </c>
      <c r="M49" s="64">
        <f>IFERROR(K49/I49,0)</f>
        <v>0</v>
      </c>
    </row>
    <row r="50" spans="2:13" ht="22.5" x14ac:dyDescent="0.2">
      <c r="B50" s="40"/>
      <c r="C50" s="17"/>
      <c r="D50" s="18"/>
      <c r="E50" s="14">
        <v>5660</v>
      </c>
      <c r="F50" s="15" t="s">
        <v>64</v>
      </c>
      <c r="G50" s="56">
        <f>+H50</f>
        <v>118000</v>
      </c>
      <c r="H50" s="57">
        <v>118000</v>
      </c>
      <c r="I50" s="57">
        <v>1872828.43</v>
      </c>
      <c r="J50" s="57">
        <v>0</v>
      </c>
      <c r="K50" s="57">
        <v>0</v>
      </c>
      <c r="L50" s="63">
        <f>IFERROR(K50/H50,0)</f>
        <v>0</v>
      </c>
      <c r="M50" s="64">
        <f>IFERROR(K50/I50,0)</f>
        <v>0</v>
      </c>
    </row>
    <row r="51" spans="2:13" x14ac:dyDescent="0.2">
      <c r="B51" s="40"/>
      <c r="C51" s="17"/>
      <c r="D51" s="18"/>
      <c r="E51" s="14">
        <v>5690</v>
      </c>
      <c r="F51" s="15" t="s">
        <v>28</v>
      </c>
      <c r="G51" s="56">
        <f>+H51</f>
        <v>0</v>
      </c>
      <c r="H51" s="57">
        <v>0</v>
      </c>
      <c r="I51" s="57">
        <v>59829.2</v>
      </c>
      <c r="J51" s="57">
        <v>0</v>
      </c>
      <c r="K51" s="57">
        <v>0</v>
      </c>
      <c r="L51" s="63">
        <f>IFERROR(K51/H51,0)</f>
        <v>0</v>
      </c>
      <c r="M51" s="64">
        <f>IFERROR(K51/I51,0)</f>
        <v>0</v>
      </c>
    </row>
    <row r="52" spans="2:13" ht="22.5" x14ac:dyDescent="0.2">
      <c r="B52" s="51" t="s">
        <v>45</v>
      </c>
      <c r="C52" s="52"/>
      <c r="D52" s="18" t="s">
        <v>46</v>
      </c>
      <c r="E52" s="14">
        <v>5150</v>
      </c>
      <c r="F52" s="15" t="s">
        <v>65</v>
      </c>
      <c r="G52" s="56">
        <f>+H52</f>
        <v>0</v>
      </c>
      <c r="H52" s="57">
        <v>0</v>
      </c>
      <c r="I52" s="57">
        <v>43000</v>
      </c>
      <c r="J52" s="57">
        <v>0</v>
      </c>
      <c r="K52" s="57">
        <v>0</v>
      </c>
      <c r="L52" s="63">
        <f>IFERROR(K52/H52,0)</f>
        <v>0</v>
      </c>
      <c r="M52" s="64">
        <f>IFERROR(K52/I52,0)</f>
        <v>0</v>
      </c>
    </row>
    <row r="53" spans="2:13" ht="22.5" x14ac:dyDescent="0.2">
      <c r="B53" s="51" t="s">
        <v>47</v>
      </c>
      <c r="C53" s="52"/>
      <c r="D53" s="18" t="s">
        <v>48</v>
      </c>
      <c r="E53" s="14">
        <v>5310</v>
      </c>
      <c r="F53" s="15" t="s">
        <v>67</v>
      </c>
      <c r="G53" s="56">
        <f>+H53</f>
        <v>0</v>
      </c>
      <c r="H53" s="57">
        <v>0</v>
      </c>
      <c r="I53" s="57">
        <v>36100</v>
      </c>
      <c r="J53" s="57">
        <v>0</v>
      </c>
      <c r="K53" s="57">
        <v>0</v>
      </c>
      <c r="L53" s="63">
        <f>IFERROR(K53/H53,0)</f>
        <v>0</v>
      </c>
      <c r="M53" s="64">
        <f>IFERROR(K53/I53,0)</f>
        <v>0</v>
      </c>
    </row>
    <row r="54" spans="2:13" ht="22.5" x14ac:dyDescent="0.2">
      <c r="B54" s="51" t="s">
        <v>49</v>
      </c>
      <c r="C54" s="52"/>
      <c r="D54" s="18" t="s">
        <v>50</v>
      </c>
      <c r="E54" s="14">
        <v>5220</v>
      </c>
      <c r="F54" s="15" t="s">
        <v>24</v>
      </c>
      <c r="G54" s="56">
        <f>+H54</f>
        <v>87000</v>
      </c>
      <c r="H54" s="57">
        <v>87000</v>
      </c>
      <c r="I54" s="57">
        <v>87000</v>
      </c>
      <c r="J54" s="57">
        <v>0</v>
      </c>
      <c r="K54" s="57">
        <v>0</v>
      </c>
      <c r="L54" s="63">
        <f>IFERROR(K54/H54,0)</f>
        <v>0</v>
      </c>
      <c r="M54" s="64">
        <f>IFERROR(K54/I54,0)</f>
        <v>0</v>
      </c>
    </row>
    <row r="55" spans="2:13" ht="22.5" x14ac:dyDescent="0.2">
      <c r="B55" s="40"/>
      <c r="C55" s="17"/>
      <c r="D55" s="18"/>
      <c r="E55" s="14">
        <v>5290</v>
      </c>
      <c r="F55" s="15" t="s">
        <v>25</v>
      </c>
      <c r="G55" s="56">
        <f>+H55</f>
        <v>60020</v>
      </c>
      <c r="H55" s="57">
        <v>60020</v>
      </c>
      <c r="I55" s="57">
        <v>60020</v>
      </c>
      <c r="J55" s="57">
        <v>0</v>
      </c>
      <c r="K55" s="57">
        <v>0</v>
      </c>
      <c r="L55" s="63">
        <f>IFERROR(K55/H55,0)</f>
        <v>0</v>
      </c>
      <c r="M55" s="64">
        <f>IFERROR(K55/I55,0)</f>
        <v>0</v>
      </c>
    </row>
    <row r="56" spans="2:13" x14ac:dyDescent="0.2">
      <c r="B56" s="40"/>
      <c r="C56" s="17"/>
      <c r="D56" s="18"/>
      <c r="E56" s="19"/>
      <c r="F56" s="20"/>
      <c r="G56" s="58"/>
      <c r="H56" s="58"/>
      <c r="I56" s="58"/>
      <c r="J56" s="58"/>
      <c r="K56" s="58"/>
      <c r="L56" s="65"/>
      <c r="M56" s="66"/>
    </row>
    <row r="57" spans="2:13" x14ac:dyDescent="0.2">
      <c r="B57" s="40"/>
      <c r="C57" s="17"/>
      <c r="D57" s="13"/>
      <c r="E57" s="21"/>
      <c r="F57" s="13"/>
      <c r="G57" s="18"/>
      <c r="H57" s="18"/>
      <c r="I57" s="18"/>
      <c r="J57" s="18"/>
      <c r="K57" s="18"/>
      <c r="L57" s="18"/>
      <c r="M57" s="67"/>
    </row>
    <row r="58" spans="2:13" ht="13.15" customHeight="1" x14ac:dyDescent="0.2">
      <c r="B58" s="41" t="s">
        <v>14</v>
      </c>
      <c r="C58" s="30"/>
      <c r="D58" s="30"/>
      <c r="E58" s="30"/>
      <c r="F58" s="30"/>
      <c r="G58" s="59">
        <f>SUM(G9:G55)</f>
        <v>2609308</v>
      </c>
      <c r="H58" s="59">
        <f>SUM(H9:H55)</f>
        <v>2609308</v>
      </c>
      <c r="I58" s="59">
        <f>SUM(I9:I55)</f>
        <v>12099513.390000001</v>
      </c>
      <c r="J58" s="59">
        <f>SUM(J9:J55)</f>
        <v>1539356.85</v>
      </c>
      <c r="K58" s="59">
        <f>SUM(K9:K55)</f>
        <v>1539356.85</v>
      </c>
      <c r="L58" s="68">
        <f>IFERROR(K58/H58,0)</f>
        <v>0.58994831196623787</v>
      </c>
      <c r="M58" s="69">
        <f>IFERROR(K58/I58,0)</f>
        <v>0.12722469081047896</v>
      </c>
    </row>
    <row r="59" spans="2:13" ht="4.9000000000000004" customHeight="1" x14ac:dyDescent="0.2">
      <c r="B59" s="40"/>
      <c r="C59" s="17"/>
      <c r="D59" s="13"/>
      <c r="E59" s="21"/>
      <c r="F59" s="13"/>
      <c r="G59" s="18"/>
      <c r="H59" s="18"/>
      <c r="I59" s="18"/>
      <c r="J59" s="18"/>
      <c r="K59" s="18"/>
      <c r="L59" s="18"/>
      <c r="M59" s="67"/>
    </row>
    <row r="60" spans="2:13" ht="13.15" customHeight="1" x14ac:dyDescent="0.2">
      <c r="B60" s="42" t="s">
        <v>15</v>
      </c>
      <c r="C60" s="29"/>
      <c r="D60" s="29"/>
      <c r="E60" s="9"/>
      <c r="F60" s="12"/>
      <c r="G60" s="18"/>
      <c r="H60" s="18"/>
      <c r="I60" s="18"/>
      <c r="J60" s="18"/>
      <c r="K60" s="18"/>
      <c r="L60" s="18"/>
      <c r="M60" s="67"/>
    </row>
    <row r="61" spans="2:13" ht="13.15" customHeight="1" x14ac:dyDescent="0.2">
      <c r="B61" s="38"/>
      <c r="C61" s="29" t="s">
        <v>16</v>
      </c>
      <c r="D61" s="29"/>
      <c r="E61" s="9"/>
      <c r="F61" s="12"/>
      <c r="G61" s="18"/>
      <c r="H61" s="18"/>
      <c r="I61" s="18"/>
      <c r="J61" s="18"/>
      <c r="K61" s="18"/>
      <c r="L61" s="18"/>
      <c r="M61" s="67"/>
    </row>
    <row r="62" spans="2:13" ht="6" customHeight="1" x14ac:dyDescent="0.2">
      <c r="B62" s="43"/>
      <c r="C62" s="22"/>
      <c r="D62" s="22"/>
      <c r="E62" s="19"/>
      <c r="F62" s="22"/>
      <c r="G62" s="18"/>
      <c r="H62" s="18"/>
      <c r="I62" s="18"/>
      <c r="J62" s="18"/>
      <c r="K62" s="18"/>
      <c r="L62" s="18"/>
      <c r="M62" s="67"/>
    </row>
    <row r="63" spans="2:13" ht="22.5" x14ac:dyDescent="0.2">
      <c r="B63" s="51" t="s">
        <v>29</v>
      </c>
      <c r="C63" s="52"/>
      <c r="D63" s="13" t="s">
        <v>30</v>
      </c>
      <c r="E63" s="21">
        <v>6130</v>
      </c>
      <c r="F63" s="13" t="s">
        <v>69</v>
      </c>
      <c r="G63" s="56">
        <f>+H63</f>
        <v>0</v>
      </c>
      <c r="H63" s="57">
        <v>0</v>
      </c>
      <c r="I63" s="57">
        <v>0</v>
      </c>
      <c r="J63" s="57">
        <v>0</v>
      </c>
      <c r="K63" s="57">
        <v>0</v>
      </c>
      <c r="L63" s="63">
        <f>IFERROR(K63/H63,0)</f>
        <v>0</v>
      </c>
      <c r="M63" s="64">
        <f>IFERROR(K63/I63,0)</f>
        <v>0</v>
      </c>
    </row>
    <row r="64" spans="2:13" ht="22.5" x14ac:dyDescent="0.2">
      <c r="B64" s="51" t="s">
        <v>51</v>
      </c>
      <c r="C64" s="52"/>
      <c r="D64" s="13" t="s">
        <v>52</v>
      </c>
      <c r="E64" s="21">
        <v>6230</v>
      </c>
      <c r="F64" s="13" t="s">
        <v>70</v>
      </c>
      <c r="G64" s="56">
        <f>+H64</f>
        <v>0</v>
      </c>
      <c r="H64" s="57">
        <v>0</v>
      </c>
      <c r="I64" s="57">
        <v>2432986.9700000002</v>
      </c>
      <c r="J64" s="57">
        <v>0</v>
      </c>
      <c r="K64" s="57">
        <v>0</v>
      </c>
      <c r="L64" s="63">
        <f>IFERROR(K64/H64,0)</f>
        <v>0</v>
      </c>
      <c r="M64" s="64">
        <f>IFERROR(K64/I64,0)</f>
        <v>0</v>
      </c>
    </row>
    <row r="65" spans="2:13" ht="22.5" x14ac:dyDescent="0.2">
      <c r="B65" s="51" t="s">
        <v>53</v>
      </c>
      <c r="C65" s="52"/>
      <c r="D65" s="13" t="s">
        <v>54</v>
      </c>
      <c r="E65" s="21">
        <v>6230</v>
      </c>
      <c r="F65" s="13" t="s">
        <v>70</v>
      </c>
      <c r="G65" s="56">
        <f>+H65</f>
        <v>0</v>
      </c>
      <c r="H65" s="57">
        <v>0</v>
      </c>
      <c r="I65" s="57">
        <v>249190.99</v>
      </c>
      <c r="J65" s="57">
        <v>0</v>
      </c>
      <c r="K65" s="57">
        <v>0</v>
      </c>
      <c r="L65" s="63">
        <f>IFERROR(K65/H65,0)</f>
        <v>0</v>
      </c>
      <c r="M65" s="64">
        <f>IFERROR(K65/I65,0)</f>
        <v>0</v>
      </c>
    </row>
    <row r="66" spans="2:13" ht="22.5" x14ac:dyDescent="0.2">
      <c r="B66" s="51" t="s">
        <v>55</v>
      </c>
      <c r="C66" s="52"/>
      <c r="D66" s="13" t="s">
        <v>56</v>
      </c>
      <c r="E66" s="21">
        <v>6190</v>
      </c>
      <c r="F66" s="13" t="s">
        <v>71</v>
      </c>
      <c r="G66" s="56">
        <f>+H66</f>
        <v>0</v>
      </c>
      <c r="H66" s="57">
        <v>0</v>
      </c>
      <c r="I66" s="57">
        <v>4181511.25</v>
      </c>
      <c r="J66" s="57">
        <v>0</v>
      </c>
      <c r="K66" s="57">
        <v>0</v>
      </c>
      <c r="L66" s="63">
        <f>IFERROR(K66/H66,0)</f>
        <v>0</v>
      </c>
      <c r="M66" s="64">
        <f>IFERROR(K66/I66,0)</f>
        <v>0</v>
      </c>
    </row>
    <row r="67" spans="2:13" x14ac:dyDescent="0.2">
      <c r="B67" s="51" t="s">
        <v>57</v>
      </c>
      <c r="C67" s="52"/>
      <c r="D67" s="13" t="s">
        <v>58</v>
      </c>
      <c r="E67" s="21">
        <v>6220</v>
      </c>
      <c r="F67" s="13" t="s">
        <v>59</v>
      </c>
      <c r="G67" s="56">
        <f>+H67</f>
        <v>0</v>
      </c>
      <c r="H67" s="57">
        <v>0</v>
      </c>
      <c r="I67" s="57">
        <v>4500000</v>
      </c>
      <c r="J67" s="57">
        <v>0</v>
      </c>
      <c r="K67" s="57">
        <v>0</v>
      </c>
      <c r="L67" s="63">
        <f>IFERROR(K67/H67,0)</f>
        <v>0</v>
      </c>
      <c r="M67" s="64">
        <f>IFERROR(K67/I67,0)</f>
        <v>0</v>
      </c>
    </row>
    <row r="68" spans="2:13" x14ac:dyDescent="0.2">
      <c r="B68" s="40"/>
      <c r="C68" s="17"/>
      <c r="D68" s="13"/>
      <c r="E68" s="21"/>
      <c r="F68" s="13"/>
      <c r="G68" s="58"/>
      <c r="H68" s="58"/>
      <c r="I68" s="58"/>
      <c r="J68" s="58"/>
      <c r="K68" s="58"/>
      <c r="L68" s="65"/>
      <c r="M68" s="66"/>
    </row>
    <row r="69" spans="2:13" x14ac:dyDescent="0.2">
      <c r="B69" s="44"/>
      <c r="C69" s="23"/>
      <c r="D69" s="24"/>
      <c r="E69" s="25"/>
      <c r="F69" s="24"/>
      <c r="G69" s="60"/>
      <c r="H69" s="60"/>
      <c r="I69" s="60"/>
      <c r="J69" s="60"/>
      <c r="K69" s="60"/>
      <c r="L69" s="60"/>
      <c r="M69" s="70"/>
    </row>
    <row r="70" spans="2:13" x14ac:dyDescent="0.2">
      <c r="B70" s="41" t="s">
        <v>17</v>
      </c>
      <c r="C70" s="30"/>
      <c r="D70" s="30"/>
      <c r="E70" s="30"/>
      <c r="F70" s="30"/>
      <c r="G70" s="59">
        <f>SUM(G63:G67)</f>
        <v>0</v>
      </c>
      <c r="H70" s="59">
        <f>SUM(H63:H67)</f>
        <v>0</v>
      </c>
      <c r="I70" s="59">
        <f>SUM(I63:I67)</f>
        <v>11363689.210000001</v>
      </c>
      <c r="J70" s="59">
        <f>SUM(J63:J67)</f>
        <v>0</v>
      </c>
      <c r="K70" s="59">
        <f>SUM(K63:K67)</f>
        <v>0</v>
      </c>
      <c r="L70" s="68">
        <f>IFERROR(K70/H70,0)</f>
        <v>0</v>
      </c>
      <c r="M70" s="69">
        <f>IFERROR(K70/I70,0)</f>
        <v>0</v>
      </c>
    </row>
    <row r="71" spans="2:13" x14ac:dyDescent="0.2">
      <c r="B71" s="45"/>
      <c r="C71" s="3"/>
      <c r="D71" s="2"/>
      <c r="E71" s="4"/>
      <c r="F71" s="2"/>
      <c r="G71" s="61"/>
      <c r="H71" s="61"/>
      <c r="I71" s="61"/>
      <c r="J71" s="61"/>
      <c r="K71" s="61"/>
      <c r="L71" s="61"/>
      <c r="M71" s="71"/>
    </row>
    <row r="72" spans="2:13" x14ac:dyDescent="0.2">
      <c r="B72" s="46" t="s">
        <v>18</v>
      </c>
      <c r="C72" s="26"/>
      <c r="D72" s="26"/>
      <c r="E72" s="26"/>
      <c r="F72" s="26"/>
      <c r="G72" s="62">
        <f>+G58+G70</f>
        <v>2609308</v>
      </c>
      <c r="H72" s="62">
        <f>+H58+H70</f>
        <v>2609308</v>
      </c>
      <c r="I72" s="62">
        <f>+I58+I70</f>
        <v>23463202.600000001</v>
      </c>
      <c r="J72" s="62">
        <f>+J58+J70</f>
        <v>1539356.85</v>
      </c>
      <c r="K72" s="62">
        <f>+K58+K70</f>
        <v>1539356.85</v>
      </c>
      <c r="L72" s="72">
        <f>IFERROR(K72/H72,0)</f>
        <v>0.58994831196623787</v>
      </c>
      <c r="M72" s="73">
        <f>IFERROR(K72/I72,0)</f>
        <v>6.5607277754998375E-2</v>
      </c>
    </row>
    <row r="73" spans="2:13" ht="13.5" thickBot="1" x14ac:dyDescent="0.25">
      <c r="B73" s="47"/>
      <c r="C73" s="48"/>
      <c r="D73" s="48"/>
      <c r="E73" s="49"/>
      <c r="F73" s="48"/>
      <c r="G73" s="48"/>
      <c r="H73" s="48"/>
      <c r="I73" s="48"/>
      <c r="J73" s="48"/>
      <c r="K73" s="48"/>
      <c r="L73" s="48"/>
      <c r="M73" s="50"/>
    </row>
    <row r="74" spans="2:13" ht="15.75" thickTop="1" x14ac:dyDescent="0.25">
      <c r="B74" s="5" t="s">
        <v>19</v>
      </c>
      <c r="C74" s="5"/>
      <c r="D74" s="6"/>
      <c r="E74" s="7"/>
      <c r="F74" s="6"/>
      <c r="G74" s="6"/>
      <c r="H74" s="6"/>
    </row>
  </sheetData>
  <mergeCells count="39">
    <mergeCell ref="B65:C65"/>
    <mergeCell ref="B66:C66"/>
    <mergeCell ref="B67:C67"/>
    <mergeCell ref="B52:C52"/>
    <mergeCell ref="B53:C53"/>
    <mergeCell ref="B54:C54"/>
    <mergeCell ref="B63:C63"/>
    <mergeCell ref="B64:C64"/>
    <mergeCell ref="B34:C34"/>
    <mergeCell ref="B38:C38"/>
    <mergeCell ref="B39:C39"/>
    <mergeCell ref="B42:C42"/>
    <mergeCell ref="B43:C43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72:F72"/>
    <mergeCell ref="K3:K5"/>
    <mergeCell ref="L3:M3"/>
    <mergeCell ref="L4:L5"/>
    <mergeCell ref="M4:M5"/>
    <mergeCell ref="B6:D6"/>
    <mergeCell ref="J6:K6"/>
    <mergeCell ref="C7:D7"/>
    <mergeCell ref="B58:F58"/>
    <mergeCell ref="B60:D60"/>
    <mergeCell ref="C61:D61"/>
    <mergeCell ref="B70:F70"/>
    <mergeCell ref="B9:C9"/>
    <mergeCell ref="B24:C24"/>
    <mergeCell ref="B25:C25"/>
    <mergeCell ref="B33:C33"/>
  </mergeCells>
  <pageMargins left="1.5748031496062993" right="0.70866141732283472" top="0.74803149606299213" bottom="0.39370078740157483" header="0.31496062992125984" footer="0.31496062992125984"/>
  <pageSetup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2023-08-08T19:36:29Z</cp:lastPrinted>
  <dcterms:created xsi:type="dcterms:W3CDTF">2020-08-06T19:52:58Z</dcterms:created>
  <dcterms:modified xsi:type="dcterms:W3CDTF">2023-08-08T19:36:56Z</dcterms:modified>
</cp:coreProperties>
</file>