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" l="1"/>
  <c r="L55" i="1"/>
  <c r="G55" i="1"/>
  <c r="M54" i="1"/>
  <c r="L54" i="1"/>
  <c r="G54" i="1"/>
  <c r="M53" i="1"/>
  <c r="L53" i="1"/>
  <c r="G53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52" i="1" l="1"/>
  <c r="G9" i="1"/>
  <c r="K56" i="1" l="1"/>
  <c r="J56" i="1"/>
  <c r="I56" i="1"/>
  <c r="H56" i="1"/>
  <c r="G56" i="1"/>
  <c r="K47" i="1"/>
  <c r="J47" i="1"/>
  <c r="I47" i="1"/>
  <c r="H47" i="1"/>
  <c r="G47" i="1"/>
  <c r="M56" i="1" l="1"/>
  <c r="M52" i="1"/>
  <c r="M47" i="1"/>
  <c r="M9" i="1"/>
  <c r="K58" i="1"/>
  <c r="I58" i="1"/>
  <c r="H58" i="1"/>
  <c r="J58" i="1"/>
  <c r="G58" i="1"/>
  <c r="L56" i="1"/>
  <c r="L52" i="1"/>
  <c r="L47" i="1"/>
  <c r="L9" i="1"/>
  <c r="L58" i="1" l="1"/>
  <c r="M58" i="1"/>
</calcChain>
</file>

<file path=xl/sharedStrings.xml><?xml version="1.0" encoding="utf-8"?>
<sst xmlns="http://schemas.openxmlformats.org/spreadsheetml/2006/main" count="88" uniqueCount="63">
  <si>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</si>
  <si>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</si>
  <si>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</si>
  <si>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</si>
  <si>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</si>
  <si>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</si>
  <si>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</si>
  <si>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</si>
  <si>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</si>
  <si>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</si>
  <si>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</si>
  <si>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</si>
  <si>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</si>
  <si>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</si>
  <si>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</si>
  <si>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</si>
  <si>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</si>
  <si>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</si>
  <si>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</si>
  <si>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</si>
  <si>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</si>
  <si>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G1034</t>
  </si>
  <si>
    <t>ADMINISTRACIÓN DE LOS RECURSOS HUMANOS, MATERIALES, FINANCIEROS Y DE SERVICIOS. UTL</t>
  </si>
  <si>
    <t>AUTOMOVILES Y CAMIONES</t>
  </si>
  <si>
    <t>HERRAMIENTAS Y MAQUINAS-HERRAMIENTA</t>
  </si>
  <si>
    <t>G1146</t>
  </si>
  <si>
    <t>OPERACIÓN DE LA PLANEACIÓN Y  EVALUACIÓN. UTL</t>
  </si>
  <si>
    <t>G1154</t>
  </si>
  <si>
    <t>ADMINISTRACIÓN DE LOS SERVICIOS INFORMÁTICOS UTL.</t>
  </si>
  <si>
    <t>P0439</t>
  </si>
  <si>
    <t>ADMINISTRACIÓN E IMPARTICIÓN DE LOS SERVICIOS EDUCATIVOS EXISTENTES UTL.</t>
  </si>
  <si>
    <t>EQUIPO Y APARATOS AUDIOVISUALES</t>
  </si>
  <si>
    <t>APARATOS DEPORTIVOS</t>
  </si>
  <si>
    <t>OTROS EQUIPOS DE TRANSPORTES</t>
  </si>
  <si>
    <t>MAQUINARIA Y EQUIPO INDUSTRIAL</t>
  </si>
  <si>
    <t>P0443</t>
  </si>
  <si>
    <t>FORTALECIMIENTO DE LA FORMACIÓN INTEGRAL DE LA UTL</t>
  </si>
  <si>
    <t>OTRO MOBILIARIO Y EQUIPO EDUCACIONAL Y RECREATIVO</t>
  </si>
  <si>
    <t>P0445</t>
  </si>
  <si>
    <t>GESTIÓN DE CERTIFICACIÓN DE PROCESOS Y ACREDITACIÓN DE PROGRAMAS EDUCATIVOS DE LA UTL</t>
  </si>
  <si>
    <t>OTROS EQUIPOS</t>
  </si>
  <si>
    <t>P0446</t>
  </si>
  <si>
    <t>MANTENIMIENTO DE INSTALACIONES FÍSICAS Y MÓVILES DE LA UTL</t>
  </si>
  <si>
    <t>P0448</t>
  </si>
  <si>
    <t>OPERACIÓN DE SERVICIOS DE VINCULACIÓN CON EL ENTORNO. UTL</t>
  </si>
  <si>
    <t>P2749</t>
  </si>
  <si>
    <t>ADMINISTRACIÓN  E IMPARTICIÓN DE LOS SERVICIOS EDUCATIVOS EXISTENTES EN UTL-UAS</t>
  </si>
  <si>
    <t>MUEBLES, EXCEPTO DE OFICINA Y ESTANTERIA</t>
  </si>
  <si>
    <t>CONSTRUCCION DE OBRAS PARA EL ABASTECIMIENTO DE AG</t>
  </si>
  <si>
    <t>INSTALACIONES Y EQUIPAMIENTO EN CONSTRUCCIONES</t>
  </si>
  <si>
    <t>Q0592</t>
  </si>
  <si>
    <t>INFRAESTRUCTURA UTL CAMPUS LEÓN</t>
  </si>
  <si>
    <t>EDIFICACION NO HABITACIONAL</t>
  </si>
  <si>
    <t>EQUIPO DE CÓMPUTO Y DE TECNOLOGÍAS DE LA INFORMACIÓN</t>
  </si>
  <si>
    <t>MUEBLES DE OFICINA Y ESTANTERÍA</t>
  </si>
  <si>
    <t>OTROS MOBILIARIOS Y EQUIPOS DE ADMINISTRACIÓN</t>
  </si>
  <si>
    <t>EQUIPO MÉDICO Y DE LABORATORIO</t>
  </si>
  <si>
    <t>SISTEMAS DE AIRE ACONDICIONADO, CALEFACCIÓN</t>
  </si>
  <si>
    <t>CÁMARAS FOTOGRÁFICAS Y DE VIDEO</t>
  </si>
  <si>
    <t>INSTRUMENTAL MÉDICO Y DE LABORATORIO</t>
  </si>
  <si>
    <t>EQUIPOS DE GENERACIÓN ELÉCTRICA, APARATOS Y ACCESO</t>
  </si>
  <si>
    <t>EQUIPO DE COMUNICACIÓN Y TELECOMUNICACIÓN</t>
  </si>
  <si>
    <t>UNIVERSIDAD TECNOLÓGICA DE LEÓN
Programas y Proyectos de Inversión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</si>
</sst>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left" vertical="center" wrapText="1"/>
    </xf>
    <xf numFmtId="44" fontId="8" fillId="0" borderId="0" xfId="1" applyFont="1" applyFill="1" applyBorder="1" applyAlignment="1" applyProtection="1">
      <alignment vertical="center" wrapText="1"/>
    </xf>
    <xf numFmtId="9" fontId="8" fillId="0" borderId="0" xfId="2" applyFont="1" applyFill="1" applyBorder="1" applyAlignment="1" applyProtection="1">
      <alignment horizontal="center" vertical="center" wrapText="1"/>
    </xf>
    <xf numFmtId="9" fontId="8" fillId="0" borderId="9" xfId="2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123825</xdr:rowOff>
    </xdr:from>
    <xdr:to>
      <xdr:col>12</xdr:col>
      <xdr:colOff>895349</xdr:colOff>
      <xdr:row>68</xdr:row>
      <xdr:rowOff>19050</xdr:rowOff>
    </xdr:to>
    <xdr:sp macro="" textlink="">
      <xdr:nvSpPr>
        <xdr:cNvPr id="2" name="CuadroTexto 1"/>
        <xdr:cNvSpPr txBox="1"/>
      </xdr:nvSpPr>
      <xdr:spPr>
        <a:xfrm>
          <a:off x="0" y="11239500"/>
          <a:ext cx="14487524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             			                   José de Jesús Madrigal García</a:t>
          </a:r>
        </a:p>
        <a:p>
          <a:pPr algn="ctr"/>
          <a:r>
            <a:rPr lang="es-MX" sz="1100" baseline="0"/>
            <a:t>     Encargada del Despacho de la Rectoría	        			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topLeftCell="A37" workbookViewId="0">
      <selection activeCell="F73" sqref="F73"/>
    </sheetView>
  </sheetViews>
  <sheetFormatPr baseColWidth="10" defaultColWidth="11.42578125" defaultRowHeight="12.75" x14ac:dyDescent="0.2"/>
  <cols>
    <col min="1" max="1" width="1.85546875" style="1" customWidth="1"/>
    <col min="2" max="2" width="5.42578125" style="1" customWidth="1"/>
    <col min="3" max="3" width="6.28515625" style="1" customWidth="1"/>
    <col min="4" max="4" width="51.140625" style="1" customWidth="1"/>
    <col min="5" max="5" width="10.140625" style="20" customWidth="1"/>
    <col min="6" max="6" width="46.7109375" style="1" customWidth="1"/>
    <col min="7" max="13" width="13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7" t="s">
        <v>62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2:13" ht="13.15" customHeight="1" x14ac:dyDescent="0.2">
      <c r="B2" s="60" t="s">
        <v>0</v>
      </c>
      <c r="C2" s="61"/>
      <c r="D2" s="66" t="s">
        <v>1</v>
      </c>
      <c r="E2" s="69" t="s">
        <v>2</v>
      </c>
      <c r="F2" s="66" t="s">
        <v>3</v>
      </c>
      <c r="G2" s="70" t="s">
        <v>4</v>
      </c>
      <c r="H2" s="70"/>
      <c r="I2" s="70"/>
      <c r="J2" s="70"/>
      <c r="K2" s="70"/>
      <c r="L2" s="70"/>
      <c r="M2" s="71"/>
    </row>
    <row r="3" spans="2:13" ht="25.5" customHeight="1" x14ac:dyDescent="0.2">
      <c r="B3" s="62"/>
      <c r="C3" s="63"/>
      <c r="D3" s="67"/>
      <c r="E3" s="69"/>
      <c r="F3" s="67"/>
      <c r="G3" s="72" t="s">
        <v>20</v>
      </c>
      <c r="H3" s="74" t="s">
        <v>5</v>
      </c>
      <c r="I3" s="41" t="s">
        <v>6</v>
      </c>
      <c r="J3" s="41" t="s">
        <v>7</v>
      </c>
      <c r="K3" s="41" t="s">
        <v>8</v>
      </c>
      <c r="L3" s="44" t="s">
        <v>9</v>
      </c>
      <c r="M3" s="45"/>
    </row>
    <row r="4" spans="2:13" ht="13.15" customHeight="1" x14ac:dyDescent="0.2">
      <c r="B4" s="62"/>
      <c r="C4" s="63"/>
      <c r="D4" s="67"/>
      <c r="E4" s="69"/>
      <c r="F4" s="67"/>
      <c r="G4" s="62"/>
      <c r="H4" s="75"/>
      <c r="I4" s="76"/>
      <c r="J4" s="76"/>
      <c r="K4" s="42"/>
      <c r="L4" s="46" t="s">
        <v>10</v>
      </c>
      <c r="M4" s="48" t="s">
        <v>11</v>
      </c>
    </row>
    <row r="5" spans="2:13" x14ac:dyDescent="0.2">
      <c r="B5" s="64"/>
      <c r="C5" s="65"/>
      <c r="D5" s="68"/>
      <c r="E5" s="69"/>
      <c r="F5" s="68"/>
      <c r="G5" s="73"/>
      <c r="H5" s="46"/>
      <c r="I5" s="77"/>
      <c r="J5" s="77"/>
      <c r="K5" s="43"/>
      <c r="L5" s="47"/>
      <c r="M5" s="49"/>
    </row>
    <row r="6" spans="2:13" ht="13.15" customHeight="1" x14ac:dyDescent="0.2">
      <c r="B6" s="50" t="s">
        <v>12</v>
      </c>
      <c r="C6" s="51"/>
      <c r="D6" s="51"/>
      <c r="E6" s="21"/>
      <c r="F6" s="22"/>
      <c r="G6" s="23"/>
      <c r="H6" s="23"/>
      <c r="I6" s="23"/>
      <c r="J6" s="52"/>
      <c r="K6" s="52"/>
      <c r="L6" s="23"/>
      <c r="M6" s="24"/>
    </row>
    <row r="7" spans="2:13" ht="13.15" customHeight="1" x14ac:dyDescent="0.2">
      <c r="B7" s="25"/>
      <c r="C7" s="53" t="s">
        <v>13</v>
      </c>
      <c r="D7" s="53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54</v>
      </c>
      <c r="G9" s="78">
        <f>+H9</f>
        <v>0</v>
      </c>
      <c r="H9" s="79">
        <v>0</v>
      </c>
      <c r="I9" s="79">
        <v>8047.22</v>
      </c>
      <c r="J9" s="79">
        <v>0</v>
      </c>
      <c r="K9" s="79">
        <v>0</v>
      </c>
      <c r="L9" s="80">
        <f>IFERROR(K9/H9,0)</f>
        <v>0</v>
      </c>
      <c r="M9" s="81">
        <f>IFERROR(K9/I9,0)</f>
        <v>0</v>
      </c>
    </row>
    <row r="10" spans="2:13" ht="12.75" customHeight="1" x14ac:dyDescent="0.2">
      <c r="B10" s="32"/>
      <c r="C10" s="33"/>
      <c r="D10" s="34"/>
      <c r="E10" s="29">
        <v>5150</v>
      </c>
      <c r="F10" s="30" t="s">
        <v>53</v>
      </c>
      <c r="G10" s="78">
        <f>+H10</f>
        <v>0</v>
      </c>
      <c r="H10" s="79">
        <v>0</v>
      </c>
      <c r="I10" s="79">
        <v>11729.28</v>
      </c>
      <c r="J10" s="79">
        <v>0</v>
      </c>
      <c r="K10" s="79">
        <v>0</v>
      </c>
      <c r="L10" s="80">
        <f>IFERROR(K10/H10,0)</f>
        <v>0</v>
      </c>
      <c r="M10" s="81">
        <f>IFERROR(K10/I10,0)</f>
        <v>0</v>
      </c>
    </row>
    <row r="11" spans="2:13" x14ac:dyDescent="0.2">
      <c r="B11" s="32"/>
      <c r="C11" s="33"/>
      <c r="D11" s="34"/>
      <c r="E11" s="29">
        <v>5190</v>
      </c>
      <c r="F11" s="30" t="s">
        <v>55</v>
      </c>
      <c r="G11" s="78">
        <f>+H11</f>
        <v>0</v>
      </c>
      <c r="H11" s="79">
        <v>0</v>
      </c>
      <c r="I11" s="79">
        <v>20</v>
      </c>
      <c r="J11" s="79">
        <v>0</v>
      </c>
      <c r="K11" s="79">
        <v>0</v>
      </c>
      <c r="L11" s="80">
        <f>IFERROR(K11/H11,0)</f>
        <v>0</v>
      </c>
      <c r="M11" s="81">
        <f>IFERROR(K11/I11,0)</f>
        <v>0</v>
      </c>
    </row>
    <row r="12" spans="2:13" x14ac:dyDescent="0.2">
      <c r="B12" s="32"/>
      <c r="C12" s="33"/>
      <c r="D12" s="34"/>
      <c r="E12" s="29">
        <v>5310</v>
      </c>
      <c r="F12" s="30" t="s">
        <v>56</v>
      </c>
      <c r="G12" s="78">
        <f>+H12</f>
        <v>0</v>
      </c>
      <c r="H12" s="79">
        <v>0</v>
      </c>
      <c r="I12" s="79">
        <v>6019.99</v>
      </c>
      <c r="J12" s="79">
        <v>0</v>
      </c>
      <c r="K12" s="79">
        <v>0</v>
      </c>
      <c r="L12" s="80">
        <f>IFERROR(K12/H12,0)</f>
        <v>0</v>
      </c>
      <c r="M12" s="81">
        <f>IFERROR(K12/I12,0)</f>
        <v>0</v>
      </c>
    </row>
    <row r="13" spans="2:13" x14ac:dyDescent="0.2">
      <c r="B13" s="32"/>
      <c r="C13" s="33"/>
      <c r="D13" s="34"/>
      <c r="E13" s="29">
        <v>5410</v>
      </c>
      <c r="F13" s="30" t="s">
        <v>23</v>
      </c>
      <c r="G13" s="78">
        <f>+H13</f>
        <v>0</v>
      </c>
      <c r="H13" s="79">
        <v>0</v>
      </c>
      <c r="I13" s="79">
        <v>203699</v>
      </c>
      <c r="J13" s="79">
        <v>185179.35</v>
      </c>
      <c r="K13" s="79">
        <v>185179.35</v>
      </c>
      <c r="L13" s="80">
        <f>IFERROR(K13/H13,0)</f>
        <v>0</v>
      </c>
      <c r="M13" s="81">
        <f>IFERROR(K13/I13,0)</f>
        <v>0.90908325519516542</v>
      </c>
    </row>
    <row r="14" spans="2:13" x14ac:dyDescent="0.2">
      <c r="B14" s="32"/>
      <c r="C14" s="33"/>
      <c r="D14" s="34"/>
      <c r="E14" s="29">
        <v>5640</v>
      </c>
      <c r="F14" s="30" t="s">
        <v>57</v>
      </c>
      <c r="G14" s="78">
        <f>+H14</f>
        <v>0</v>
      </c>
      <c r="H14" s="79">
        <v>0</v>
      </c>
      <c r="I14" s="79">
        <v>56014.47</v>
      </c>
      <c r="J14" s="79">
        <v>0</v>
      </c>
      <c r="K14" s="79">
        <v>0</v>
      </c>
      <c r="L14" s="80">
        <f>IFERROR(K14/H14,0)</f>
        <v>0</v>
      </c>
      <c r="M14" s="81">
        <f>IFERROR(K14/I14,0)</f>
        <v>0</v>
      </c>
    </row>
    <row r="15" spans="2:13" x14ac:dyDescent="0.2">
      <c r="B15" s="32" t="s">
        <v>25</v>
      </c>
      <c r="C15" s="33"/>
      <c r="D15" s="34" t="s">
        <v>26</v>
      </c>
      <c r="E15" s="29">
        <v>5110</v>
      </c>
      <c r="F15" s="30" t="s">
        <v>54</v>
      </c>
      <c r="G15" s="78">
        <f>+H15</f>
        <v>379000</v>
      </c>
      <c r="H15" s="79">
        <v>379000</v>
      </c>
      <c r="I15" s="79">
        <v>379000</v>
      </c>
      <c r="J15" s="79">
        <v>0</v>
      </c>
      <c r="K15" s="79">
        <v>0</v>
      </c>
      <c r="L15" s="80">
        <f>IFERROR(K15/H15,0)</f>
        <v>0</v>
      </c>
      <c r="M15" s="81">
        <f>IFERROR(K15/I15,0)</f>
        <v>0</v>
      </c>
    </row>
    <row r="16" spans="2:13" ht="12.75" customHeight="1" x14ac:dyDescent="0.2">
      <c r="B16" s="32" t="s">
        <v>27</v>
      </c>
      <c r="C16" s="33"/>
      <c r="D16" s="34" t="s">
        <v>28</v>
      </c>
      <c r="E16" s="29">
        <v>5150</v>
      </c>
      <c r="F16" s="30" t="s">
        <v>53</v>
      </c>
      <c r="G16" s="78">
        <f>+H16</f>
        <v>0</v>
      </c>
      <c r="H16" s="79">
        <v>0</v>
      </c>
      <c r="I16" s="79">
        <v>16885.55</v>
      </c>
      <c r="J16" s="79">
        <v>0</v>
      </c>
      <c r="K16" s="79">
        <v>0</v>
      </c>
      <c r="L16" s="80">
        <f>IFERROR(K16/H16,0)</f>
        <v>0</v>
      </c>
      <c r="M16" s="81">
        <f>IFERROR(K16/I16,0)</f>
        <v>0</v>
      </c>
    </row>
    <row r="17" spans="2:13" ht="22.5" x14ac:dyDescent="0.2">
      <c r="B17" s="32" t="s">
        <v>29</v>
      </c>
      <c r="C17" s="33"/>
      <c r="D17" s="34" t="s">
        <v>30</v>
      </c>
      <c r="E17" s="29">
        <v>5110</v>
      </c>
      <c r="F17" s="30" t="s">
        <v>54</v>
      </c>
      <c r="G17" s="78">
        <f>+H17</f>
        <v>566900</v>
      </c>
      <c r="H17" s="79">
        <v>566900</v>
      </c>
      <c r="I17" s="79">
        <v>692193.75</v>
      </c>
      <c r="J17" s="79">
        <v>3833.7</v>
      </c>
      <c r="K17" s="79">
        <v>3833.7</v>
      </c>
      <c r="L17" s="80">
        <f>IFERROR(K17/H17,0)</f>
        <v>6.7625683542070908E-3</v>
      </c>
      <c r="M17" s="81">
        <f>IFERROR(K17/I17,0)</f>
        <v>5.5384782078717124E-3</v>
      </c>
    </row>
    <row r="18" spans="2:13" ht="12.75" customHeight="1" x14ac:dyDescent="0.2">
      <c r="B18" s="32"/>
      <c r="C18" s="33"/>
      <c r="D18" s="34"/>
      <c r="E18" s="29">
        <v>5150</v>
      </c>
      <c r="F18" s="30" t="s">
        <v>53</v>
      </c>
      <c r="G18" s="78">
        <f>+H18</f>
        <v>77100</v>
      </c>
      <c r="H18" s="79">
        <v>77100</v>
      </c>
      <c r="I18" s="79">
        <v>1981954.89</v>
      </c>
      <c r="J18" s="79">
        <v>418723.83</v>
      </c>
      <c r="K18" s="79">
        <v>110065.67</v>
      </c>
      <c r="L18" s="80">
        <f>IFERROR(K18/H18,0)</f>
        <v>1.427570298313878</v>
      </c>
      <c r="M18" s="81">
        <f>IFERROR(K18/I18,0)</f>
        <v>5.5533892600350757E-2</v>
      </c>
    </row>
    <row r="19" spans="2:13" x14ac:dyDescent="0.2">
      <c r="B19" s="32"/>
      <c r="C19" s="33"/>
      <c r="D19" s="34"/>
      <c r="E19" s="29">
        <v>5190</v>
      </c>
      <c r="F19" s="30" t="s">
        <v>55</v>
      </c>
      <c r="G19" s="78">
        <f>+H19</f>
        <v>7000</v>
      </c>
      <c r="H19" s="79">
        <v>7000</v>
      </c>
      <c r="I19" s="79">
        <v>28145.72</v>
      </c>
      <c r="J19" s="79">
        <v>21145.72</v>
      </c>
      <c r="K19" s="79">
        <v>21145.72</v>
      </c>
      <c r="L19" s="80">
        <f>IFERROR(K19/H19,0)</f>
        <v>3.0208171428571431</v>
      </c>
      <c r="M19" s="81">
        <f>IFERROR(K19/I19,0)</f>
        <v>0.7512943353376641</v>
      </c>
    </row>
    <row r="20" spans="2:13" x14ac:dyDescent="0.2">
      <c r="B20" s="32"/>
      <c r="C20" s="33"/>
      <c r="D20" s="34"/>
      <c r="E20" s="29">
        <v>5210</v>
      </c>
      <c r="F20" s="30" t="s">
        <v>31</v>
      </c>
      <c r="G20" s="78">
        <f>+H20</f>
        <v>139600</v>
      </c>
      <c r="H20" s="79">
        <v>139600</v>
      </c>
      <c r="I20" s="79">
        <v>148600</v>
      </c>
      <c r="J20" s="79">
        <v>34003.89</v>
      </c>
      <c r="K20" s="79">
        <v>34003.89</v>
      </c>
      <c r="L20" s="80">
        <f>IFERROR(K20/H20,0)</f>
        <v>0.24358087392550143</v>
      </c>
      <c r="M20" s="81">
        <f>IFERROR(K20/I20,0)</f>
        <v>0.22882833109017497</v>
      </c>
    </row>
    <row r="21" spans="2:13" x14ac:dyDescent="0.2">
      <c r="B21" s="32"/>
      <c r="C21" s="33"/>
      <c r="D21" s="34"/>
      <c r="E21" s="29">
        <v>5220</v>
      </c>
      <c r="F21" s="30" t="s">
        <v>32</v>
      </c>
      <c r="G21" s="78">
        <f>+H21</f>
        <v>0</v>
      </c>
      <c r="H21" s="79">
        <v>0</v>
      </c>
      <c r="I21" s="79">
        <v>56289</v>
      </c>
      <c r="J21" s="79">
        <v>56289</v>
      </c>
      <c r="K21" s="79">
        <v>56289</v>
      </c>
      <c r="L21" s="80">
        <f>IFERROR(K21/H21,0)</f>
        <v>0</v>
      </c>
      <c r="M21" s="81">
        <f>IFERROR(K21/I21,0)</f>
        <v>1</v>
      </c>
    </row>
    <row r="22" spans="2:13" x14ac:dyDescent="0.2">
      <c r="B22" s="32"/>
      <c r="C22" s="33"/>
      <c r="D22" s="34"/>
      <c r="E22" s="29">
        <v>5230</v>
      </c>
      <c r="F22" s="30" t="s">
        <v>58</v>
      </c>
      <c r="G22" s="78">
        <f>+H22</f>
        <v>33000</v>
      </c>
      <c r="H22" s="79">
        <v>33000</v>
      </c>
      <c r="I22" s="79">
        <v>86051</v>
      </c>
      <c r="J22" s="79">
        <v>0</v>
      </c>
      <c r="K22" s="79">
        <v>0</v>
      </c>
      <c r="L22" s="80">
        <f>IFERROR(K22/H22,0)</f>
        <v>0</v>
      </c>
      <c r="M22" s="81">
        <f>IFERROR(K22/I22,0)</f>
        <v>0</v>
      </c>
    </row>
    <row r="23" spans="2:13" x14ac:dyDescent="0.2">
      <c r="B23" s="32"/>
      <c r="C23" s="33"/>
      <c r="D23" s="34"/>
      <c r="E23" s="29">
        <v>5310</v>
      </c>
      <c r="F23" s="30" t="s">
        <v>56</v>
      </c>
      <c r="G23" s="78">
        <f>+H23</f>
        <v>44000</v>
      </c>
      <c r="H23" s="79">
        <v>44000</v>
      </c>
      <c r="I23" s="79">
        <v>70000</v>
      </c>
      <c r="J23" s="79">
        <v>49944.959999999999</v>
      </c>
      <c r="K23" s="79">
        <v>49944.959999999999</v>
      </c>
      <c r="L23" s="80">
        <f>IFERROR(K23/H23,0)</f>
        <v>1.1351127272727273</v>
      </c>
      <c r="M23" s="81">
        <f>IFERROR(K23/I23,0)</f>
        <v>0.71349942857142856</v>
      </c>
    </row>
    <row r="24" spans="2:13" x14ac:dyDescent="0.2">
      <c r="B24" s="32"/>
      <c r="C24" s="33"/>
      <c r="D24" s="34"/>
      <c r="E24" s="29">
        <v>5320</v>
      </c>
      <c r="F24" s="30" t="s">
        <v>59</v>
      </c>
      <c r="G24" s="78">
        <f>+H24</f>
        <v>8000</v>
      </c>
      <c r="H24" s="79">
        <v>8000</v>
      </c>
      <c r="I24" s="79">
        <v>8000</v>
      </c>
      <c r="J24" s="79">
        <v>0</v>
      </c>
      <c r="K24" s="79">
        <v>0</v>
      </c>
      <c r="L24" s="80">
        <f>IFERROR(K24/H24,0)</f>
        <v>0</v>
      </c>
      <c r="M24" s="81">
        <f>IFERROR(K24/I24,0)</f>
        <v>0</v>
      </c>
    </row>
    <row r="25" spans="2:13" x14ac:dyDescent="0.2">
      <c r="B25" s="32"/>
      <c r="C25" s="33"/>
      <c r="D25" s="34"/>
      <c r="E25" s="29">
        <v>5490</v>
      </c>
      <c r="F25" s="30" t="s">
        <v>33</v>
      </c>
      <c r="G25" s="78">
        <f>+H25</f>
        <v>0</v>
      </c>
      <c r="H25" s="79">
        <v>0</v>
      </c>
      <c r="I25" s="79">
        <v>24000</v>
      </c>
      <c r="J25" s="79">
        <v>0</v>
      </c>
      <c r="K25" s="79">
        <v>0</v>
      </c>
      <c r="L25" s="80">
        <f>IFERROR(K25/H25,0)</f>
        <v>0</v>
      </c>
      <c r="M25" s="81">
        <f>IFERROR(K25/I25,0)</f>
        <v>0</v>
      </c>
    </row>
    <row r="26" spans="2:13" x14ac:dyDescent="0.2">
      <c r="B26" s="32"/>
      <c r="C26" s="33"/>
      <c r="D26" s="34"/>
      <c r="E26" s="29">
        <v>5620</v>
      </c>
      <c r="F26" s="30" t="s">
        <v>34</v>
      </c>
      <c r="G26" s="78">
        <f>+H26</f>
        <v>3000</v>
      </c>
      <c r="H26" s="79">
        <v>3000</v>
      </c>
      <c r="I26" s="79">
        <v>175218.66</v>
      </c>
      <c r="J26" s="79">
        <v>141940.65</v>
      </c>
      <c r="K26" s="79">
        <v>141940.65</v>
      </c>
      <c r="L26" s="80">
        <f>IFERROR(K26/H26,0)</f>
        <v>47.313549999999999</v>
      </c>
      <c r="M26" s="81">
        <f>IFERROR(K26/I26,0)</f>
        <v>0.81007724862180774</v>
      </c>
    </row>
    <row r="27" spans="2:13" x14ac:dyDescent="0.2">
      <c r="B27" s="32"/>
      <c r="C27" s="33"/>
      <c r="D27" s="34"/>
      <c r="E27" s="29">
        <v>5660</v>
      </c>
      <c r="F27" s="30" t="s">
        <v>60</v>
      </c>
      <c r="G27" s="78">
        <f>+H27</f>
        <v>0</v>
      </c>
      <c r="H27" s="79">
        <v>0</v>
      </c>
      <c r="I27" s="79">
        <v>9308.2800000000007</v>
      </c>
      <c r="J27" s="79">
        <v>0</v>
      </c>
      <c r="K27" s="79">
        <v>0</v>
      </c>
      <c r="L27" s="80">
        <f>IFERROR(K27/H27,0)</f>
        <v>0</v>
      </c>
      <c r="M27" s="81">
        <f>IFERROR(K27/I27,0)</f>
        <v>0</v>
      </c>
    </row>
    <row r="28" spans="2:13" ht="12" customHeight="1" x14ac:dyDescent="0.2">
      <c r="B28" s="32" t="s">
        <v>35</v>
      </c>
      <c r="C28" s="33"/>
      <c r="D28" s="34" t="s">
        <v>36</v>
      </c>
      <c r="E28" s="29">
        <v>5220</v>
      </c>
      <c r="F28" s="30" t="s">
        <v>32</v>
      </c>
      <c r="G28" s="78">
        <f>+H28</f>
        <v>79000</v>
      </c>
      <c r="H28" s="79">
        <v>79000</v>
      </c>
      <c r="I28" s="79">
        <v>79000</v>
      </c>
      <c r="J28" s="79">
        <v>0</v>
      </c>
      <c r="K28" s="79">
        <v>0</v>
      </c>
      <c r="L28" s="80">
        <f>IFERROR(K28/H28,0)</f>
        <v>0</v>
      </c>
      <c r="M28" s="81">
        <f>IFERROR(K28/I28,0)</f>
        <v>0</v>
      </c>
    </row>
    <row r="29" spans="2:13" x14ac:dyDescent="0.2">
      <c r="B29" s="32"/>
      <c r="C29" s="33"/>
      <c r="D29" s="34"/>
      <c r="E29" s="29">
        <v>5290</v>
      </c>
      <c r="F29" s="30" t="s">
        <v>37</v>
      </c>
      <c r="G29" s="78">
        <f>+H29</f>
        <v>2060</v>
      </c>
      <c r="H29" s="79">
        <v>2060</v>
      </c>
      <c r="I29" s="79">
        <v>2060</v>
      </c>
      <c r="J29" s="79">
        <v>0</v>
      </c>
      <c r="K29" s="79">
        <v>0</v>
      </c>
      <c r="L29" s="80">
        <f>IFERROR(K29/H29,0)</f>
        <v>0</v>
      </c>
      <c r="M29" s="81">
        <f>IFERROR(K29/I29,0)</f>
        <v>0</v>
      </c>
    </row>
    <row r="30" spans="2:13" ht="22.5" x14ac:dyDescent="0.2">
      <c r="B30" s="32" t="s">
        <v>38</v>
      </c>
      <c r="C30" s="33"/>
      <c r="D30" s="34" t="s">
        <v>39</v>
      </c>
      <c r="E30" s="29">
        <v>5190</v>
      </c>
      <c r="F30" s="30" t="s">
        <v>55</v>
      </c>
      <c r="G30" s="78">
        <f>+H30</f>
        <v>0</v>
      </c>
      <c r="H30" s="79">
        <v>0</v>
      </c>
      <c r="I30" s="79">
        <v>7000</v>
      </c>
      <c r="J30" s="79">
        <v>2550</v>
      </c>
      <c r="K30" s="79">
        <v>2550</v>
      </c>
      <c r="L30" s="80">
        <f>IFERROR(K30/H30,0)</f>
        <v>0</v>
      </c>
      <c r="M30" s="81">
        <f>IFERROR(K30/I30,0)</f>
        <v>0.36428571428571427</v>
      </c>
    </row>
    <row r="31" spans="2:13" x14ac:dyDescent="0.2">
      <c r="B31" s="32"/>
      <c r="C31" s="33"/>
      <c r="D31" s="34"/>
      <c r="E31" s="29">
        <v>5320</v>
      </c>
      <c r="F31" s="30" t="s">
        <v>59</v>
      </c>
      <c r="G31" s="78">
        <f>+H31</f>
        <v>0</v>
      </c>
      <c r="H31" s="79">
        <v>0</v>
      </c>
      <c r="I31" s="79">
        <v>4811.74</v>
      </c>
      <c r="J31" s="79">
        <v>0</v>
      </c>
      <c r="K31" s="79">
        <v>0</v>
      </c>
      <c r="L31" s="80">
        <f>IFERROR(K31/H31,0)</f>
        <v>0</v>
      </c>
      <c r="M31" s="81">
        <f>IFERROR(K31/I31,0)</f>
        <v>0</v>
      </c>
    </row>
    <row r="32" spans="2:13" x14ac:dyDescent="0.2">
      <c r="B32" s="32"/>
      <c r="C32" s="33"/>
      <c r="D32" s="34"/>
      <c r="E32" s="29">
        <v>5620</v>
      </c>
      <c r="F32" s="30" t="s">
        <v>34</v>
      </c>
      <c r="G32" s="78">
        <f>+H32</f>
        <v>0</v>
      </c>
      <c r="H32" s="79">
        <v>0</v>
      </c>
      <c r="I32" s="79">
        <v>21668</v>
      </c>
      <c r="J32" s="79">
        <v>0</v>
      </c>
      <c r="K32" s="79">
        <v>0</v>
      </c>
      <c r="L32" s="80">
        <f>IFERROR(K32/H32,0)</f>
        <v>0</v>
      </c>
      <c r="M32" s="81">
        <f>IFERROR(K32/I32,0)</f>
        <v>0</v>
      </c>
    </row>
    <row r="33" spans="2:13" x14ac:dyDescent="0.2">
      <c r="B33" s="32"/>
      <c r="C33" s="33"/>
      <c r="D33" s="34"/>
      <c r="E33" s="29">
        <v>5670</v>
      </c>
      <c r="F33" s="30" t="s">
        <v>24</v>
      </c>
      <c r="G33" s="78">
        <f>+H33</f>
        <v>0</v>
      </c>
      <c r="H33" s="79">
        <v>0</v>
      </c>
      <c r="I33" s="79">
        <v>2764.86</v>
      </c>
      <c r="J33" s="79">
        <v>0</v>
      </c>
      <c r="K33" s="79">
        <v>0</v>
      </c>
      <c r="L33" s="80">
        <f>IFERROR(K33/H33,0)</f>
        <v>0</v>
      </c>
      <c r="M33" s="81">
        <f>IFERROR(K33/I33,0)</f>
        <v>0</v>
      </c>
    </row>
    <row r="34" spans="2:13" x14ac:dyDescent="0.2">
      <c r="B34" s="32"/>
      <c r="C34" s="33"/>
      <c r="D34" s="34"/>
      <c r="E34" s="29">
        <v>5690</v>
      </c>
      <c r="F34" s="30" t="s">
        <v>40</v>
      </c>
      <c r="G34" s="78">
        <f>+H34</f>
        <v>0</v>
      </c>
      <c r="H34" s="79">
        <v>0</v>
      </c>
      <c r="I34" s="79">
        <v>26427.29</v>
      </c>
      <c r="J34" s="79">
        <v>0</v>
      </c>
      <c r="K34" s="79">
        <v>0</v>
      </c>
      <c r="L34" s="80">
        <f>IFERROR(K34/H34,0)</f>
        <v>0</v>
      </c>
      <c r="M34" s="81">
        <f>IFERROR(K34/I34,0)</f>
        <v>0</v>
      </c>
    </row>
    <row r="35" spans="2:13" x14ac:dyDescent="0.2">
      <c r="B35" s="32" t="s">
        <v>41</v>
      </c>
      <c r="C35" s="33"/>
      <c r="D35" s="34" t="s">
        <v>42</v>
      </c>
      <c r="E35" s="29">
        <v>5620</v>
      </c>
      <c r="F35" s="30" t="s">
        <v>34</v>
      </c>
      <c r="G35" s="78">
        <f>+H35</f>
        <v>90000</v>
      </c>
      <c r="H35" s="79">
        <v>90000</v>
      </c>
      <c r="I35" s="79">
        <v>90000</v>
      </c>
      <c r="J35" s="79">
        <v>0</v>
      </c>
      <c r="K35" s="79">
        <v>0</v>
      </c>
      <c r="L35" s="80">
        <f>IFERROR(K35/H35,0)</f>
        <v>0</v>
      </c>
      <c r="M35" s="81">
        <f>IFERROR(K35/I35,0)</f>
        <v>0</v>
      </c>
    </row>
    <row r="36" spans="2:13" x14ac:dyDescent="0.2">
      <c r="B36" s="32" t="s">
        <v>43</v>
      </c>
      <c r="C36" s="33"/>
      <c r="D36" s="34" t="s">
        <v>44</v>
      </c>
      <c r="E36" s="29">
        <v>5190</v>
      </c>
      <c r="F36" s="30" t="s">
        <v>55</v>
      </c>
      <c r="G36" s="78">
        <f>+H36</f>
        <v>0</v>
      </c>
      <c r="H36" s="79">
        <v>0</v>
      </c>
      <c r="I36" s="79">
        <v>15000</v>
      </c>
      <c r="J36" s="79">
        <v>0</v>
      </c>
      <c r="K36" s="79">
        <v>0</v>
      </c>
      <c r="L36" s="80">
        <f>IFERROR(K36/H36,0)</f>
        <v>0</v>
      </c>
      <c r="M36" s="81">
        <f>IFERROR(K36/I36,0)</f>
        <v>0</v>
      </c>
    </row>
    <row r="37" spans="2:13" ht="22.5" x14ac:dyDescent="0.2">
      <c r="B37" s="32" t="s">
        <v>45</v>
      </c>
      <c r="C37" s="33"/>
      <c r="D37" s="34" t="s">
        <v>46</v>
      </c>
      <c r="E37" s="29">
        <v>5110</v>
      </c>
      <c r="F37" s="30" t="s">
        <v>54</v>
      </c>
      <c r="G37" s="78">
        <f>+H37</f>
        <v>0</v>
      </c>
      <c r="H37" s="79">
        <v>0</v>
      </c>
      <c r="I37" s="79">
        <v>38400</v>
      </c>
      <c r="J37" s="79">
        <v>0</v>
      </c>
      <c r="K37" s="79">
        <v>0</v>
      </c>
      <c r="L37" s="80">
        <f>IFERROR(K37/H37,0)</f>
        <v>0</v>
      </c>
      <c r="M37" s="81">
        <f>IFERROR(K37/I37,0)</f>
        <v>0</v>
      </c>
    </row>
    <row r="38" spans="2:13" x14ac:dyDescent="0.2">
      <c r="B38" s="32"/>
      <c r="C38" s="33"/>
      <c r="D38" s="34"/>
      <c r="E38" s="29">
        <v>5120</v>
      </c>
      <c r="F38" s="30" t="s">
        <v>47</v>
      </c>
      <c r="G38" s="78">
        <f>+H38</f>
        <v>15000</v>
      </c>
      <c r="H38" s="79">
        <v>15000</v>
      </c>
      <c r="I38" s="79">
        <v>15000</v>
      </c>
      <c r="J38" s="79">
        <v>0</v>
      </c>
      <c r="K38" s="79">
        <v>0</v>
      </c>
      <c r="L38" s="80">
        <f>IFERROR(K38/H38,0)</f>
        <v>0</v>
      </c>
      <c r="M38" s="81">
        <f>IFERROR(K38/I38,0)</f>
        <v>0</v>
      </c>
    </row>
    <row r="39" spans="2:13" ht="12" customHeight="1" x14ac:dyDescent="0.2">
      <c r="B39" s="32"/>
      <c r="C39" s="33"/>
      <c r="D39" s="34"/>
      <c r="E39" s="29">
        <v>5150</v>
      </c>
      <c r="F39" s="30" t="s">
        <v>53</v>
      </c>
      <c r="G39" s="78">
        <f>+H39</f>
        <v>0</v>
      </c>
      <c r="H39" s="79">
        <v>0</v>
      </c>
      <c r="I39" s="79">
        <v>82000</v>
      </c>
      <c r="J39" s="79">
        <v>0</v>
      </c>
      <c r="K39" s="79">
        <v>0</v>
      </c>
      <c r="L39" s="80">
        <f>IFERROR(K39/H39,0)</f>
        <v>0</v>
      </c>
      <c r="M39" s="81">
        <f>IFERROR(K39/I39,0)</f>
        <v>0</v>
      </c>
    </row>
    <row r="40" spans="2:13" x14ac:dyDescent="0.2">
      <c r="B40" s="32"/>
      <c r="C40" s="33"/>
      <c r="D40" s="34"/>
      <c r="E40" s="29">
        <v>5190</v>
      </c>
      <c r="F40" s="30" t="s">
        <v>55</v>
      </c>
      <c r="G40" s="78">
        <f>+H40</f>
        <v>0</v>
      </c>
      <c r="H40" s="79">
        <v>0</v>
      </c>
      <c r="I40" s="79">
        <v>24240</v>
      </c>
      <c r="J40" s="79">
        <v>0</v>
      </c>
      <c r="K40" s="79">
        <v>0</v>
      </c>
      <c r="L40" s="80">
        <f>IFERROR(K40/H40,0)</f>
        <v>0</v>
      </c>
      <c r="M40" s="81">
        <f>IFERROR(K40/I40,0)</f>
        <v>0</v>
      </c>
    </row>
    <row r="41" spans="2:13" x14ac:dyDescent="0.2">
      <c r="B41" s="32"/>
      <c r="C41" s="33"/>
      <c r="D41" s="34"/>
      <c r="E41" s="29">
        <v>5210</v>
      </c>
      <c r="F41" s="30" t="s">
        <v>31</v>
      </c>
      <c r="G41" s="78">
        <f>+H41</f>
        <v>0</v>
      </c>
      <c r="H41" s="79">
        <v>0</v>
      </c>
      <c r="I41" s="79">
        <v>0</v>
      </c>
      <c r="J41" s="79">
        <v>0</v>
      </c>
      <c r="K41" s="79">
        <v>0</v>
      </c>
      <c r="L41" s="80">
        <f>IFERROR(K41/H41,0)</f>
        <v>0</v>
      </c>
      <c r="M41" s="81">
        <f>IFERROR(K41/I41,0)</f>
        <v>0</v>
      </c>
    </row>
    <row r="42" spans="2:13" x14ac:dyDescent="0.2">
      <c r="B42" s="32"/>
      <c r="C42" s="33"/>
      <c r="D42" s="34"/>
      <c r="E42" s="29">
        <v>5230</v>
      </c>
      <c r="F42" s="30" t="s">
        <v>58</v>
      </c>
      <c r="G42" s="78">
        <f>+H42</f>
        <v>0</v>
      </c>
      <c r="H42" s="79">
        <v>0</v>
      </c>
      <c r="I42" s="79">
        <v>176000</v>
      </c>
      <c r="J42" s="79">
        <v>0</v>
      </c>
      <c r="K42" s="79">
        <v>0</v>
      </c>
      <c r="L42" s="80">
        <f>IFERROR(K42/H42,0)</f>
        <v>0</v>
      </c>
      <c r="M42" s="81">
        <f>IFERROR(K42/I42,0)</f>
        <v>0</v>
      </c>
    </row>
    <row r="43" spans="2:13" x14ac:dyDescent="0.2">
      <c r="B43" s="32"/>
      <c r="C43" s="33"/>
      <c r="D43" s="34"/>
      <c r="E43" s="29">
        <v>5310</v>
      </c>
      <c r="F43" s="30" t="s">
        <v>56</v>
      </c>
      <c r="G43" s="78">
        <f>+H43</f>
        <v>30000</v>
      </c>
      <c r="H43" s="79">
        <v>30000</v>
      </c>
      <c r="I43" s="79">
        <v>30000</v>
      </c>
      <c r="J43" s="79">
        <v>19544</v>
      </c>
      <c r="K43" s="79">
        <v>19544</v>
      </c>
      <c r="L43" s="80">
        <f>IFERROR(K43/H43,0)</f>
        <v>0.65146666666666664</v>
      </c>
      <c r="M43" s="81">
        <f>IFERROR(K43/I43,0)</f>
        <v>0.65146666666666664</v>
      </c>
    </row>
    <row r="44" spans="2:13" x14ac:dyDescent="0.2">
      <c r="B44" s="32"/>
      <c r="C44" s="33"/>
      <c r="D44" s="34"/>
      <c r="E44" s="29">
        <v>5320</v>
      </c>
      <c r="F44" s="30" t="s">
        <v>59</v>
      </c>
      <c r="G44" s="78">
        <f>+H44</f>
        <v>40000</v>
      </c>
      <c r="H44" s="79">
        <v>40000</v>
      </c>
      <c r="I44" s="79">
        <v>40000</v>
      </c>
      <c r="J44" s="79">
        <v>0</v>
      </c>
      <c r="K44" s="79">
        <v>0</v>
      </c>
      <c r="L44" s="80">
        <f>IFERROR(K44/H44,0)</f>
        <v>0</v>
      </c>
      <c r="M44" s="81">
        <f>IFERROR(K44/I44,0)</f>
        <v>0</v>
      </c>
    </row>
    <row r="45" spans="2:13" x14ac:dyDescent="0.2">
      <c r="B45" s="32"/>
      <c r="C45" s="33"/>
      <c r="D45" s="34"/>
      <c r="E45" s="29">
        <v>5650</v>
      </c>
      <c r="F45" s="30" t="s">
        <v>61</v>
      </c>
      <c r="G45" s="78">
        <f>+H45</f>
        <v>0</v>
      </c>
      <c r="H45" s="79">
        <v>0</v>
      </c>
      <c r="I45" s="79">
        <v>10000</v>
      </c>
      <c r="J45" s="79">
        <v>0</v>
      </c>
      <c r="K45" s="79">
        <v>0</v>
      </c>
      <c r="L45" s="80">
        <f>IFERROR(K45/H45,0)</f>
        <v>0</v>
      </c>
      <c r="M45" s="81">
        <f>IFERROR(K45/I45,0)</f>
        <v>0</v>
      </c>
    </row>
    <row r="46" spans="2:13" x14ac:dyDescent="0.2">
      <c r="B46" s="32"/>
      <c r="C46" s="33"/>
      <c r="D46" s="34"/>
      <c r="E46" s="29">
        <v>5670</v>
      </c>
      <c r="F46" s="30" t="s">
        <v>24</v>
      </c>
      <c r="G46" s="78">
        <f>+H46</f>
        <v>0</v>
      </c>
      <c r="H46" s="79">
        <v>0</v>
      </c>
      <c r="I46" s="79">
        <v>18005</v>
      </c>
      <c r="J46" s="79">
        <v>0</v>
      </c>
      <c r="K46" s="79">
        <v>0</v>
      </c>
      <c r="L46" s="80">
        <f>IFERROR(K46/H46,0)</f>
        <v>0</v>
      </c>
      <c r="M46" s="81">
        <f>IFERROR(K46/I46,0)</f>
        <v>0</v>
      </c>
    </row>
    <row r="47" spans="2:13" ht="13.15" customHeight="1" x14ac:dyDescent="0.2">
      <c r="B47" s="54" t="s">
        <v>14</v>
      </c>
      <c r="C47" s="55"/>
      <c r="D47" s="55"/>
      <c r="E47" s="55"/>
      <c r="F47" s="55"/>
      <c r="G47" s="7">
        <f>SUM(G9:G46)</f>
        <v>1513660</v>
      </c>
      <c r="H47" s="7">
        <f>SUM(H9:H46)</f>
        <v>1513660</v>
      </c>
      <c r="I47" s="7">
        <f>SUM(I9:I46)</f>
        <v>4643553.7</v>
      </c>
      <c r="J47" s="7">
        <f>SUM(J9:J46)</f>
        <v>933155.1</v>
      </c>
      <c r="K47" s="7">
        <f>SUM(K9:K46)</f>
        <v>624496.94000000006</v>
      </c>
      <c r="L47" s="8">
        <f>IFERROR(K47/H47,0)</f>
        <v>0.41257411836211572</v>
      </c>
      <c r="M47" s="9">
        <f>IFERROR(K47/I47,0)</f>
        <v>0.13448685647804612</v>
      </c>
    </row>
    <row r="48" spans="2:13" ht="4.9000000000000004" customHeight="1" x14ac:dyDescent="0.2">
      <c r="B48" s="32"/>
      <c r="C48" s="33"/>
      <c r="D48" s="27"/>
      <c r="E48" s="36"/>
      <c r="F48" s="27"/>
      <c r="G48" s="27"/>
      <c r="H48" s="27"/>
      <c r="I48" s="27"/>
      <c r="J48" s="27"/>
      <c r="K48" s="27"/>
      <c r="L48" s="27"/>
      <c r="M48" s="28"/>
    </row>
    <row r="49" spans="2:13" ht="13.15" customHeight="1" x14ac:dyDescent="0.2">
      <c r="B49" s="56" t="s">
        <v>15</v>
      </c>
      <c r="C49" s="53"/>
      <c r="D49" s="53"/>
      <c r="E49" s="21"/>
      <c r="F49" s="26"/>
      <c r="G49" s="27"/>
      <c r="H49" s="27"/>
      <c r="I49" s="27"/>
      <c r="J49" s="27"/>
      <c r="K49" s="27"/>
      <c r="L49" s="27"/>
      <c r="M49" s="28"/>
    </row>
    <row r="50" spans="2:13" ht="13.15" customHeight="1" x14ac:dyDescent="0.2">
      <c r="B50" s="25"/>
      <c r="C50" s="53" t="s">
        <v>16</v>
      </c>
      <c r="D50" s="53"/>
      <c r="E50" s="21"/>
      <c r="F50" s="26"/>
      <c r="G50" s="27"/>
      <c r="H50" s="27"/>
      <c r="I50" s="27"/>
      <c r="J50" s="27"/>
      <c r="K50" s="27"/>
      <c r="L50" s="27"/>
      <c r="M50" s="28"/>
    </row>
    <row r="51" spans="2:13" ht="6" customHeight="1" x14ac:dyDescent="0.2">
      <c r="B51" s="37"/>
      <c r="C51" s="38"/>
      <c r="D51" s="38"/>
      <c r="E51" s="35"/>
      <c r="F51" s="38"/>
      <c r="G51" s="27"/>
      <c r="H51" s="27"/>
      <c r="I51" s="27"/>
      <c r="J51" s="27"/>
      <c r="K51" s="27"/>
      <c r="L51" s="27"/>
      <c r="M51" s="28"/>
    </row>
    <row r="52" spans="2:13" x14ac:dyDescent="0.2">
      <c r="B52" s="32" t="s">
        <v>41</v>
      </c>
      <c r="C52" s="33"/>
      <c r="D52" s="27" t="s">
        <v>42</v>
      </c>
      <c r="E52" s="36">
        <v>6130</v>
      </c>
      <c r="F52" s="27" t="s">
        <v>48</v>
      </c>
      <c r="G52" s="78">
        <f>+H52</f>
        <v>0</v>
      </c>
      <c r="H52" s="79">
        <v>0</v>
      </c>
      <c r="I52" s="79">
        <v>50000.61</v>
      </c>
      <c r="J52" s="79">
        <v>0</v>
      </c>
      <c r="K52" s="79">
        <v>0</v>
      </c>
      <c r="L52" s="80">
        <f>IFERROR(K52/H52,0)</f>
        <v>0</v>
      </c>
      <c r="M52" s="81">
        <f>IFERROR(K52/I52,0)</f>
        <v>0</v>
      </c>
    </row>
    <row r="53" spans="2:13" ht="22.5" x14ac:dyDescent="0.2">
      <c r="B53" s="32" t="s">
        <v>45</v>
      </c>
      <c r="C53" s="33"/>
      <c r="D53" s="27" t="s">
        <v>46</v>
      </c>
      <c r="E53" s="36">
        <v>6170</v>
      </c>
      <c r="F53" s="82" t="s">
        <v>49</v>
      </c>
      <c r="G53" s="78">
        <f>+H53</f>
        <v>8000</v>
      </c>
      <c r="H53" s="79">
        <v>8000</v>
      </c>
      <c r="I53" s="79">
        <v>0</v>
      </c>
      <c r="J53" s="79">
        <v>0</v>
      </c>
      <c r="K53" s="79">
        <v>0</v>
      </c>
      <c r="L53" s="80">
        <f>IFERROR(K53/H53,0)</f>
        <v>0</v>
      </c>
      <c r="M53" s="81">
        <f>IFERROR(K53/I53,0)</f>
        <v>0</v>
      </c>
    </row>
    <row r="54" spans="2:13" x14ac:dyDescent="0.2">
      <c r="B54" s="32" t="s">
        <v>50</v>
      </c>
      <c r="C54" s="33"/>
      <c r="D54" s="27" t="s">
        <v>51</v>
      </c>
      <c r="E54" s="36">
        <v>6130</v>
      </c>
      <c r="F54" s="27" t="s">
        <v>48</v>
      </c>
      <c r="G54" s="78">
        <f>+H54</f>
        <v>0</v>
      </c>
      <c r="H54" s="79">
        <v>0</v>
      </c>
      <c r="I54" s="79">
        <v>673559.18</v>
      </c>
      <c r="J54" s="79">
        <v>360286.98</v>
      </c>
      <c r="K54" s="79">
        <v>360286.98</v>
      </c>
      <c r="L54" s="80">
        <f>IFERROR(K54/H54,0)</f>
        <v>0</v>
      </c>
      <c r="M54" s="81">
        <f>IFERROR(K54/I54,0)</f>
        <v>0.53490025924670781</v>
      </c>
    </row>
    <row r="55" spans="2:13" x14ac:dyDescent="0.2">
      <c r="B55" s="32"/>
      <c r="C55" s="33"/>
      <c r="D55" s="27"/>
      <c r="E55" s="36">
        <v>6220</v>
      </c>
      <c r="F55" s="27" t="s">
        <v>52</v>
      </c>
      <c r="G55" s="78">
        <f>+H55</f>
        <v>0</v>
      </c>
      <c r="H55" s="79">
        <v>0</v>
      </c>
      <c r="I55" s="79">
        <v>2084384.21</v>
      </c>
      <c r="J55" s="79">
        <v>2078874.24</v>
      </c>
      <c r="K55" s="79">
        <v>2078874.24</v>
      </c>
      <c r="L55" s="80">
        <f>IFERROR(K55/H55,0)</f>
        <v>0</v>
      </c>
      <c r="M55" s="81">
        <f>IFERROR(K55/I55,0)</f>
        <v>0.99735654781226735</v>
      </c>
    </row>
    <row r="56" spans="2:13" x14ac:dyDescent="0.2">
      <c r="B56" s="54" t="s">
        <v>17</v>
      </c>
      <c r="C56" s="55"/>
      <c r="D56" s="55"/>
      <c r="E56" s="55"/>
      <c r="F56" s="55"/>
      <c r="G56" s="7">
        <f>SUM(G52:G55)</f>
        <v>8000</v>
      </c>
      <c r="H56" s="7">
        <f>SUM(H52:H55)</f>
        <v>8000</v>
      </c>
      <c r="I56" s="7">
        <f>SUM(I52:I55)</f>
        <v>2807944</v>
      </c>
      <c r="J56" s="7">
        <f>SUM(J52:J55)</f>
        <v>2439161.2199999997</v>
      </c>
      <c r="K56" s="7">
        <f>SUM(K52:K55)</f>
        <v>2439161.2199999997</v>
      </c>
      <c r="L56" s="8">
        <f>IFERROR(K56/H56,0)</f>
        <v>304.89515249999999</v>
      </c>
      <c r="M56" s="9">
        <f>IFERROR(K56/I56,0)</f>
        <v>0.86866448191274459</v>
      </c>
    </row>
    <row r="57" spans="2:13" x14ac:dyDescent="0.2">
      <c r="B57" s="4"/>
      <c r="C57" s="5"/>
      <c r="D57" s="2"/>
      <c r="E57" s="6"/>
      <c r="F57" s="2"/>
      <c r="G57" s="2"/>
      <c r="H57" s="2"/>
      <c r="I57" s="2"/>
      <c r="J57" s="2"/>
      <c r="K57" s="2"/>
      <c r="L57" s="2"/>
      <c r="M57" s="3"/>
    </row>
    <row r="58" spans="2:13" x14ac:dyDescent="0.2">
      <c r="B58" s="39" t="s">
        <v>18</v>
      </c>
      <c r="C58" s="40"/>
      <c r="D58" s="40"/>
      <c r="E58" s="40"/>
      <c r="F58" s="40"/>
      <c r="G58" s="10">
        <f>+G47+G56</f>
        <v>1521660</v>
      </c>
      <c r="H58" s="10">
        <f>+H47+H56</f>
        <v>1521660</v>
      </c>
      <c r="I58" s="10">
        <f>+I47+I56</f>
        <v>7451497.7000000002</v>
      </c>
      <c r="J58" s="10">
        <f>+J47+J56</f>
        <v>3372316.32</v>
      </c>
      <c r="K58" s="10">
        <f>+K47+K56</f>
        <v>3063658.1599999997</v>
      </c>
      <c r="L58" s="11">
        <f>IFERROR(K58/H58,0)</f>
        <v>2.0133657715915509</v>
      </c>
      <c r="M58" s="12">
        <f>IFERROR(K58/I58,0)</f>
        <v>0.41114662895219034</v>
      </c>
    </row>
    <row r="59" spans="2:13" x14ac:dyDescent="0.2">
      <c r="B59" s="13"/>
      <c r="C59" s="14"/>
      <c r="D59" s="14"/>
      <c r="E59" s="15"/>
      <c r="F59" s="14"/>
      <c r="G59" s="14"/>
      <c r="H59" s="14"/>
      <c r="I59" s="14"/>
      <c r="J59" s="14"/>
      <c r="K59" s="14"/>
      <c r="L59" s="14"/>
      <c r="M59" s="16"/>
    </row>
    <row r="60" spans="2:13" ht="15" x14ac:dyDescent="0.25">
      <c r="B60" s="17" t="s">
        <v>19</v>
      </c>
      <c r="C60" s="17"/>
      <c r="D60" s="18"/>
      <c r="E60" s="19"/>
      <c r="F60" s="18"/>
      <c r="G60" s="18"/>
      <c r="H6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8:F58"/>
    <mergeCell ref="K3:K5"/>
    <mergeCell ref="L3:M3"/>
    <mergeCell ref="L4:L5"/>
    <mergeCell ref="M4:M5"/>
    <mergeCell ref="B6:D6"/>
    <mergeCell ref="J6:K6"/>
    <mergeCell ref="C7:D7"/>
    <mergeCell ref="B47:F47"/>
    <mergeCell ref="B49:D49"/>
    <mergeCell ref="C50:D50"/>
    <mergeCell ref="B56:F56"/>
  </mergeCells>
  <pageMargins left="0.78740157480314965" right="0.70866141732283472" top="0.59055118110236227" bottom="0.74803149606299213" header="0.31496062992125984" footer="0.31496062992125984"/>
  <pageSetup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2021-01-27T17:49:48Z</cp:lastPrinted>
  <dcterms:created xsi:type="dcterms:W3CDTF">2020-08-06T19:52:58Z</dcterms:created>
  <dcterms:modified xsi:type="dcterms:W3CDTF">2021-01-27T17:50:11Z</dcterms:modified>
</cp:coreProperties>
</file>