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975" yWindow="0" windowWidth="19200" windowHeight="1194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E24" i="1"/>
  <c r="E11" i="1"/>
  <c r="E17" i="1"/>
  <c r="F17" i="1"/>
  <c r="F16" i="1"/>
  <c r="D36" i="1" l="1"/>
  <c r="E36" i="1"/>
  <c r="F36" i="1"/>
  <c r="F28" i="1" l="1"/>
  <c r="F40" i="1" s="1"/>
  <c r="E28" i="1"/>
  <c r="D28" i="1"/>
  <c r="D40" i="1" s="1"/>
  <c r="F14" i="1" l="1"/>
  <c r="E14" i="1"/>
  <c r="F3" i="1"/>
  <c r="E3" i="1"/>
  <c r="D14" i="1"/>
  <c r="D3" i="1"/>
  <c r="D24" i="1" l="1"/>
  <c r="F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<sst xmlns="http://schemas.openxmlformats.org/spreadsheetml/2006/main" count="45" uniqueCount="37">
  <si>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</si>
  <si>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</si>
  <si>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</si>
  <si>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</si>
  <si>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</si>
  <si>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</si>
  <si>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</si>
  <si>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</si>
  <si>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</si>
  <si>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</si>
  <si>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</si>
  <si>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</si>
  <si>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</si>
  <si>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</si>
  <si>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</si>
  <si>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</si>
  <si>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</si>
  <si>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</si>
  <si>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</si>
  <si>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</si>
  <si>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</si>
  <si>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</si>
  <si>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</si>
  <si>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</si>
  <si>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</si>
  <si>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</si>
  <si>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</si>
  <si>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</si>
  <si>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</si>
  <si>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</si>
  <si>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</si>
  <si>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</si>
  <si>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</si>
  <si>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</si>
  <si>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</si>
  <si>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</si>
  <si>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UNIVERSIDAD TECNOLOGICA DE LEON
Flujo de Fondos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</si>
</sst>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164" fontId="5" fillId="0" borderId="2" xfId="0" applyNumberFormat="1" applyFont="1" applyBorder="1"/>
    <xf numFmtId="164" fontId="2" fillId="0" borderId="0" xfId="0" applyNumberFormat="1" applyFont="1" applyBorder="1"/>
    <xf numFmtId="164" fontId="5" fillId="0" borderId="0" xfId="0" applyNumberFormat="1" applyFont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164" fontId="2" fillId="0" borderId="0" xfId="0" applyNumberFormat="1" applyFont="1" applyFill="1" applyBorder="1"/>
    <xf numFmtId="4" fontId="2" fillId="0" borderId="0" xfId="0" applyNumberFormat="1" applyFont="1"/>
    <xf numFmtId="43" fontId="2" fillId="0" borderId="0" xfId="2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/>
    </xf>
    <xf numFmtId="4" fontId="3" fillId="0" borderId="12" xfId="0" applyNumberFormat="1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4" fontId="4" fillId="0" borderId="14" xfId="0" applyNumberFormat="1" applyFont="1" applyFill="1" applyBorder="1" applyAlignment="1">
      <alignment vertical="center" wrapText="1"/>
    </xf>
    <xf numFmtId="0" fontId="4" fillId="0" borderId="13" xfId="0" quotePrefix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4" fontId="3" fillId="0" borderId="14" xfId="0" applyNumberFormat="1" applyFont="1" applyFill="1" applyBorder="1" applyAlignment="1">
      <alignment vertical="center" wrapText="1"/>
    </xf>
    <xf numFmtId="0" fontId="4" fillId="0" borderId="15" xfId="0" applyFont="1" applyFill="1" applyBorder="1"/>
    <xf numFmtId="4" fontId="3" fillId="0" borderId="16" xfId="0" applyNumberFormat="1" applyFont="1" applyFill="1" applyBorder="1" applyAlignment="1">
      <alignment vertical="center" wrapText="1"/>
    </xf>
    <xf numFmtId="0" fontId="2" fillId="0" borderId="13" xfId="0" applyFont="1" applyBorder="1"/>
    <xf numFmtId="0" fontId="2" fillId="0" borderId="14" xfId="0" applyFont="1" applyBorder="1"/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164" fontId="5" fillId="0" borderId="12" xfId="0" applyNumberFormat="1" applyFont="1" applyBorder="1"/>
    <xf numFmtId="164" fontId="2" fillId="0" borderId="14" xfId="0" applyNumberFormat="1" applyFont="1" applyBorder="1"/>
    <xf numFmtId="164" fontId="5" fillId="0" borderId="14" xfId="0" applyNumberFormat="1" applyFont="1" applyBorder="1"/>
    <xf numFmtId="0" fontId="4" fillId="0" borderId="19" xfId="0" applyFont="1" applyFill="1" applyBorder="1"/>
    <xf numFmtId="0" fontId="3" fillId="0" borderId="20" xfId="0" applyFont="1" applyFill="1" applyBorder="1" applyAlignment="1">
      <alignment horizontal="left" vertical="center"/>
    </xf>
    <xf numFmtId="4" fontId="3" fillId="0" borderId="20" xfId="0" applyNumberFormat="1" applyFont="1" applyFill="1" applyBorder="1" applyAlignment="1">
      <alignment vertical="center" wrapText="1"/>
    </xf>
    <xf numFmtId="4" fontId="3" fillId="0" borderId="21" xfId="0" applyNumberFormat="1" applyFont="1" applyFill="1" applyBorder="1" applyAlignment="1">
      <alignment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showGridLines="0" tabSelected="1" workbookViewId="0">
      <selection activeCell="H19" sqref="H19"/>
    </sheetView>
  </sheetViews>
  <sheetFormatPr baseColWidth="10" defaultColWidth="11.42578125" defaultRowHeight="11.25" x14ac:dyDescent="0.2"/>
  <cols>
    <col min="1" max="1" width="1.42578125" style="4" customWidth="1"/>
    <col min="2" max="2" width="2.7109375" style="1" customWidth="1"/>
    <col min="3" max="3" width="44" style="1" customWidth="1"/>
    <col min="4" max="6" width="21.85546875" style="1" customWidth="1"/>
    <col min="7" max="7" width="11.42578125" style="1"/>
    <col min="8" max="8" width="11.7109375" style="16" bestFit="1" customWidth="1"/>
    <col min="9" max="10" width="11.42578125" style="16"/>
    <col min="11" max="11" width="12.85546875" style="21" bestFit="1" customWidth="1"/>
    <col min="12" max="16384" width="11.42578125" style="1"/>
  </cols>
  <sheetData>
    <row r="1" spans="2:10" ht="39.950000000000003" customHeight="1" thickTop="1" x14ac:dyDescent="0.2">
      <c r="B1" s="25" t="s">
        <v>36</v>
      </c>
      <c r="C1" s="26"/>
      <c r="D1" s="26"/>
      <c r="E1" s="26"/>
      <c r="F1" s="27"/>
    </row>
    <row r="2" spans="2:10" ht="22.5" x14ac:dyDescent="0.2">
      <c r="B2" s="28" t="s">
        <v>20</v>
      </c>
      <c r="C2" s="23"/>
      <c r="D2" s="22" t="s">
        <v>22</v>
      </c>
      <c r="E2" s="22" t="s">
        <v>21</v>
      </c>
      <c r="F2" s="29" t="s">
        <v>23</v>
      </c>
    </row>
    <row r="3" spans="2:10" x14ac:dyDescent="0.2">
      <c r="B3" s="30" t="s">
        <v>0</v>
      </c>
      <c r="C3" s="12"/>
      <c r="D3" s="6">
        <f>SUM(D4:D13)</f>
        <v>229012548.28</v>
      </c>
      <c r="E3" s="6">
        <f t="shared" ref="E3:F3" si="0">SUM(E4:E13)</f>
        <v>123949191.97</v>
      </c>
      <c r="F3" s="31">
        <f t="shared" si="0"/>
        <v>149995503.66999999</v>
      </c>
      <c r="H3" s="8"/>
      <c r="I3" s="8"/>
      <c r="J3" s="8"/>
    </row>
    <row r="4" spans="2:10" x14ac:dyDescent="0.2">
      <c r="B4" s="32"/>
      <c r="C4" s="10" t="s">
        <v>1</v>
      </c>
      <c r="D4" s="7">
        <v>0</v>
      </c>
      <c r="E4" s="7">
        <v>0</v>
      </c>
      <c r="F4" s="33">
        <v>0</v>
      </c>
      <c r="H4" s="7"/>
      <c r="I4" s="7"/>
      <c r="J4" s="7"/>
    </row>
    <row r="5" spans="2:10" x14ac:dyDescent="0.2">
      <c r="B5" s="32"/>
      <c r="C5" s="10" t="s">
        <v>2</v>
      </c>
      <c r="D5" s="7">
        <v>0</v>
      </c>
      <c r="E5" s="7">
        <v>0</v>
      </c>
      <c r="F5" s="33">
        <v>0</v>
      </c>
      <c r="H5" s="7"/>
      <c r="I5" s="7"/>
      <c r="J5" s="7"/>
    </row>
    <row r="6" spans="2:10" x14ac:dyDescent="0.2">
      <c r="B6" s="32"/>
      <c r="C6" s="10" t="s">
        <v>3</v>
      </c>
      <c r="D6" s="7">
        <v>0</v>
      </c>
      <c r="E6" s="7">
        <v>0</v>
      </c>
      <c r="F6" s="33">
        <v>0</v>
      </c>
      <c r="H6" s="7"/>
      <c r="I6" s="7"/>
      <c r="J6" s="7"/>
    </row>
    <row r="7" spans="2:10" x14ac:dyDescent="0.2">
      <c r="B7" s="32"/>
      <c r="C7" s="10" t="s">
        <v>4</v>
      </c>
      <c r="D7" s="7">
        <v>0</v>
      </c>
      <c r="E7" s="7">
        <v>0</v>
      </c>
      <c r="F7" s="33">
        <v>0</v>
      </c>
      <c r="H7" s="7"/>
      <c r="I7" s="7"/>
      <c r="J7" s="7"/>
    </row>
    <row r="8" spans="2:10" x14ac:dyDescent="0.2">
      <c r="B8" s="32"/>
      <c r="C8" s="10" t="s">
        <v>5</v>
      </c>
      <c r="D8" s="7">
        <v>0</v>
      </c>
      <c r="E8" s="7">
        <v>0</v>
      </c>
      <c r="F8" s="33">
        <v>0</v>
      </c>
      <c r="H8" s="7"/>
      <c r="I8" s="7"/>
      <c r="J8" s="7"/>
    </row>
    <row r="9" spans="2:10" x14ac:dyDescent="0.2">
      <c r="B9" s="32"/>
      <c r="C9" s="10" t="s">
        <v>6</v>
      </c>
      <c r="D9" s="7">
        <v>0</v>
      </c>
      <c r="E9" s="7">
        <v>0</v>
      </c>
      <c r="F9" s="33">
        <v>0</v>
      </c>
      <c r="H9" s="7"/>
      <c r="I9" s="7"/>
      <c r="J9" s="7"/>
    </row>
    <row r="10" spans="2:10" x14ac:dyDescent="0.2">
      <c r="B10" s="32"/>
      <c r="C10" s="10" t="s">
        <v>7</v>
      </c>
      <c r="D10" s="7">
        <v>55390475</v>
      </c>
      <c r="E10" s="7">
        <v>32288950.420000002</v>
      </c>
      <c r="F10" s="33">
        <v>33657686.719999999</v>
      </c>
      <c r="H10" s="7"/>
      <c r="I10" s="7"/>
      <c r="J10" s="7"/>
    </row>
    <row r="11" spans="2:10" x14ac:dyDescent="0.2">
      <c r="B11" s="32"/>
      <c r="C11" s="10" t="s">
        <v>8</v>
      </c>
      <c r="D11" s="7">
        <v>85700418</v>
      </c>
      <c r="E11" s="7">
        <f>41137072.29-134474.99</f>
        <v>41002597.299999997</v>
      </c>
      <c r="F11" s="33">
        <v>59160063.729999997</v>
      </c>
      <c r="H11" s="7"/>
      <c r="I11" s="7"/>
      <c r="J11" s="7"/>
    </row>
    <row r="12" spans="2:10" x14ac:dyDescent="0.2">
      <c r="B12" s="32"/>
      <c r="C12" s="10" t="s">
        <v>9</v>
      </c>
      <c r="D12" s="7">
        <v>87921655.280000001</v>
      </c>
      <c r="E12" s="7">
        <v>50657644.25</v>
      </c>
      <c r="F12" s="33">
        <v>57177753.219999999</v>
      </c>
      <c r="H12" s="7"/>
      <c r="I12" s="7"/>
      <c r="J12" s="7"/>
    </row>
    <row r="13" spans="2:10" x14ac:dyDescent="0.2">
      <c r="B13" s="34"/>
      <c r="C13" s="10" t="s">
        <v>10</v>
      </c>
      <c r="D13" s="7">
        <v>0</v>
      </c>
      <c r="E13" s="7">
        <v>0</v>
      </c>
      <c r="F13" s="33">
        <v>0</v>
      </c>
      <c r="H13" s="7"/>
      <c r="I13" s="7"/>
      <c r="J13" s="7"/>
    </row>
    <row r="14" spans="2:10" x14ac:dyDescent="0.2">
      <c r="B14" s="35" t="s">
        <v>11</v>
      </c>
      <c r="C14" s="5"/>
      <c r="D14" s="8">
        <f>SUM(D15:D23)</f>
        <v>229012548.26999998</v>
      </c>
      <c r="E14" s="8">
        <f t="shared" ref="E14:F14" si="1">SUM(E15:E23)</f>
        <v>93636710.25</v>
      </c>
      <c r="F14" s="36">
        <f t="shared" si="1"/>
        <v>93636710.25</v>
      </c>
      <c r="H14" s="8"/>
      <c r="I14" s="8"/>
      <c r="J14" s="8"/>
    </row>
    <row r="15" spans="2:10" x14ac:dyDescent="0.2">
      <c r="B15" s="32"/>
      <c r="C15" s="10" t="s">
        <v>12</v>
      </c>
      <c r="D15" s="7">
        <v>170484619.72</v>
      </c>
      <c r="E15" s="7">
        <v>73752321.969999999</v>
      </c>
      <c r="F15" s="33">
        <v>73752321.969999999</v>
      </c>
      <c r="H15" s="7"/>
      <c r="I15" s="7"/>
      <c r="J15" s="7"/>
    </row>
    <row r="16" spans="2:10" x14ac:dyDescent="0.2">
      <c r="B16" s="32"/>
      <c r="C16" s="10" t="s">
        <v>13</v>
      </c>
      <c r="D16" s="7">
        <v>5949001</v>
      </c>
      <c r="E16" s="7">
        <v>1266235</v>
      </c>
      <c r="F16" s="33">
        <f>1218308.82+47926.18</f>
        <v>1266235</v>
      </c>
      <c r="G16" s="20"/>
      <c r="H16" s="7"/>
      <c r="I16" s="7"/>
      <c r="J16" s="7"/>
    </row>
    <row r="17" spans="2:10" x14ac:dyDescent="0.2">
      <c r="B17" s="32"/>
      <c r="C17" s="10" t="s">
        <v>14</v>
      </c>
      <c r="D17" s="7">
        <v>48366619.549999997</v>
      </c>
      <c r="E17" s="7">
        <f>16094369.84</f>
        <v>16094369.84</v>
      </c>
      <c r="F17" s="33">
        <f>16060990.82+33379.02</f>
        <v>16094369.84</v>
      </c>
      <c r="G17" s="20"/>
      <c r="H17" s="7"/>
      <c r="I17" s="7"/>
      <c r="J17" s="7"/>
    </row>
    <row r="18" spans="2:10" x14ac:dyDescent="0.2">
      <c r="B18" s="32"/>
      <c r="C18" s="10" t="s">
        <v>9</v>
      </c>
      <c r="D18" s="7">
        <v>1603000</v>
      </c>
      <c r="E18" s="7">
        <v>984426.59</v>
      </c>
      <c r="F18" s="33">
        <v>984426.59</v>
      </c>
      <c r="H18" s="7"/>
      <c r="I18" s="7"/>
      <c r="J18" s="7"/>
    </row>
    <row r="19" spans="2:10" x14ac:dyDescent="0.2">
      <c r="B19" s="32"/>
      <c r="C19" s="10" t="s">
        <v>15</v>
      </c>
      <c r="D19" s="7">
        <v>2609308</v>
      </c>
      <c r="E19" s="7">
        <v>1539356.85</v>
      </c>
      <c r="F19" s="33">
        <v>1539356.85</v>
      </c>
      <c r="H19" s="7"/>
      <c r="I19" s="7"/>
      <c r="J19" s="7"/>
    </row>
    <row r="20" spans="2:10" x14ac:dyDescent="0.2">
      <c r="B20" s="32"/>
      <c r="C20" s="10" t="s">
        <v>16</v>
      </c>
      <c r="D20" s="7">
        <v>0</v>
      </c>
      <c r="E20" s="7">
        <v>0</v>
      </c>
      <c r="F20" s="33">
        <v>0</v>
      </c>
      <c r="H20" s="7"/>
      <c r="I20" s="7"/>
      <c r="J20" s="7"/>
    </row>
    <row r="21" spans="2:10" x14ac:dyDescent="0.2">
      <c r="B21" s="32"/>
      <c r="C21" s="10" t="s">
        <v>17</v>
      </c>
      <c r="D21" s="7">
        <v>0</v>
      </c>
      <c r="E21" s="7">
        <v>0</v>
      </c>
      <c r="F21" s="33">
        <v>0</v>
      </c>
      <c r="H21" s="7"/>
      <c r="I21" s="7"/>
      <c r="J21" s="7"/>
    </row>
    <row r="22" spans="2:10" x14ac:dyDescent="0.2">
      <c r="B22" s="32"/>
      <c r="C22" s="10" t="s">
        <v>18</v>
      </c>
      <c r="D22" s="7">
        <v>0</v>
      </c>
      <c r="E22" s="7">
        <v>0</v>
      </c>
      <c r="F22" s="33">
        <v>0</v>
      </c>
      <c r="H22" s="7"/>
      <c r="I22" s="7"/>
      <c r="J22" s="7"/>
    </row>
    <row r="23" spans="2:10" x14ac:dyDescent="0.2">
      <c r="B23" s="32"/>
      <c r="C23" s="10" t="s">
        <v>19</v>
      </c>
      <c r="D23" s="7">
        <v>0</v>
      </c>
      <c r="E23" s="7">
        <v>0</v>
      </c>
      <c r="F23" s="33">
        <v>0</v>
      </c>
      <c r="H23" s="7"/>
      <c r="I23" s="7"/>
      <c r="J23" s="7"/>
    </row>
    <row r="24" spans="2:10" x14ac:dyDescent="0.2">
      <c r="B24" s="37"/>
      <c r="C24" s="11" t="s">
        <v>35</v>
      </c>
      <c r="D24" s="9">
        <f>D3-D14</f>
        <v>1.0000020265579224E-2</v>
      </c>
      <c r="E24" s="9">
        <f>E3-E14</f>
        <v>30312481.719999999</v>
      </c>
      <c r="F24" s="38">
        <f>F3-F14</f>
        <v>56358793.419999987</v>
      </c>
      <c r="H24" s="8"/>
      <c r="I24" s="8"/>
      <c r="J24" s="8"/>
    </row>
    <row r="25" spans="2:10" x14ac:dyDescent="0.2">
      <c r="B25" s="39"/>
      <c r="C25" s="3"/>
      <c r="D25" s="3"/>
      <c r="E25" s="3"/>
      <c r="F25" s="40"/>
    </row>
    <row r="26" spans="2:10" x14ac:dyDescent="0.2">
      <c r="B26" s="39"/>
      <c r="C26" s="3"/>
      <c r="D26" s="3"/>
      <c r="E26" s="3"/>
      <c r="F26" s="40"/>
    </row>
    <row r="27" spans="2:10" ht="22.5" x14ac:dyDescent="0.2">
      <c r="B27" s="41" t="s">
        <v>20</v>
      </c>
      <c r="C27" s="24"/>
      <c r="D27" s="2" t="s">
        <v>22</v>
      </c>
      <c r="E27" s="2" t="s">
        <v>21</v>
      </c>
      <c r="F27" s="42" t="s">
        <v>23</v>
      </c>
      <c r="H27" s="17"/>
      <c r="I27" s="17"/>
      <c r="J27" s="17"/>
    </row>
    <row r="28" spans="2:10" x14ac:dyDescent="0.2">
      <c r="B28" s="30" t="s">
        <v>25</v>
      </c>
      <c r="C28" s="12"/>
      <c r="D28" s="13">
        <f>SUM(D29:D35)</f>
        <v>0.01</v>
      </c>
      <c r="E28" s="13">
        <f>SUM(E29:E35)</f>
        <v>26872329.240000002</v>
      </c>
      <c r="F28" s="43">
        <f>SUM(F29:F35)</f>
        <v>34840710.850000001</v>
      </c>
      <c r="H28" s="18"/>
      <c r="I28" s="18"/>
      <c r="J28" s="18"/>
    </row>
    <row r="29" spans="2:10" x14ac:dyDescent="0.2">
      <c r="B29" s="32"/>
      <c r="C29" s="10" t="s">
        <v>26</v>
      </c>
      <c r="D29" s="14">
        <v>0</v>
      </c>
      <c r="E29" s="14">
        <v>1962427.47</v>
      </c>
      <c r="F29" s="44">
        <v>1999400.3</v>
      </c>
      <c r="H29" s="19"/>
      <c r="I29" s="19"/>
      <c r="J29" s="19"/>
    </row>
    <row r="30" spans="2:10" x14ac:dyDescent="0.2">
      <c r="B30" s="32"/>
      <c r="C30" s="10" t="s">
        <v>27</v>
      </c>
      <c r="D30" s="14">
        <v>0</v>
      </c>
      <c r="E30" s="14">
        <v>0</v>
      </c>
      <c r="F30" s="44">
        <v>0</v>
      </c>
      <c r="H30" s="19"/>
      <c r="I30" s="19"/>
      <c r="J30" s="19"/>
    </row>
    <row r="31" spans="2:10" x14ac:dyDescent="0.2">
      <c r="B31" s="32"/>
      <c r="C31" s="10" t="s">
        <v>28</v>
      </c>
      <c r="D31" s="14">
        <v>0</v>
      </c>
      <c r="E31" s="14">
        <v>0</v>
      </c>
      <c r="F31" s="44">
        <v>0</v>
      </c>
      <c r="H31" s="19"/>
      <c r="I31" s="19"/>
      <c r="J31" s="19"/>
    </row>
    <row r="32" spans="2:10" x14ac:dyDescent="0.2">
      <c r="B32" s="32"/>
      <c r="C32" s="10" t="s">
        <v>29</v>
      </c>
      <c r="D32" s="14">
        <v>0.01</v>
      </c>
      <c r="E32" s="14">
        <v>15821996.08</v>
      </c>
      <c r="F32" s="44">
        <v>17259568.739999998</v>
      </c>
      <c r="H32" s="19"/>
      <c r="I32" s="19"/>
      <c r="J32" s="19"/>
    </row>
    <row r="33" spans="2:10" x14ac:dyDescent="0.2">
      <c r="B33" s="32"/>
      <c r="C33" s="10" t="s">
        <v>30</v>
      </c>
      <c r="D33" s="14">
        <v>0</v>
      </c>
      <c r="E33" s="14">
        <v>10133985.68</v>
      </c>
      <c r="F33" s="44">
        <v>16627821.800000001</v>
      </c>
      <c r="H33" s="19"/>
      <c r="I33" s="19"/>
      <c r="J33" s="19"/>
    </row>
    <row r="34" spans="2:10" x14ac:dyDescent="0.2">
      <c r="B34" s="32"/>
      <c r="C34" s="10" t="s">
        <v>31</v>
      </c>
      <c r="D34" s="14">
        <v>0</v>
      </c>
      <c r="E34" s="14">
        <v>0</v>
      </c>
      <c r="F34" s="44">
        <v>0</v>
      </c>
      <c r="H34" s="19"/>
      <c r="I34" s="19"/>
      <c r="J34" s="19"/>
    </row>
    <row r="35" spans="2:10" x14ac:dyDescent="0.2">
      <c r="B35" s="32"/>
      <c r="C35" s="10" t="s">
        <v>32</v>
      </c>
      <c r="D35" s="14">
        <v>0</v>
      </c>
      <c r="E35" s="14">
        <v>-1046079.99</v>
      </c>
      <c r="F35" s="44">
        <v>-1046079.99</v>
      </c>
      <c r="H35" s="19"/>
      <c r="I35" s="19"/>
      <c r="J35" s="19"/>
    </row>
    <row r="36" spans="2:10" x14ac:dyDescent="0.2">
      <c r="B36" s="35" t="s">
        <v>34</v>
      </c>
      <c r="C36" s="10"/>
      <c r="D36" s="15">
        <f>SUM(D37:D39)</f>
        <v>0</v>
      </c>
      <c r="E36" s="15">
        <f>SUM(E37:E39)</f>
        <v>3574627.47</v>
      </c>
      <c r="F36" s="45">
        <f>SUM(F37:F39)</f>
        <v>21599387.77</v>
      </c>
      <c r="H36" s="18"/>
      <c r="I36" s="18"/>
      <c r="J36" s="18"/>
    </row>
    <row r="37" spans="2:10" x14ac:dyDescent="0.2">
      <c r="B37" s="32"/>
      <c r="C37" s="10" t="s">
        <v>30</v>
      </c>
      <c r="D37" s="14">
        <v>0</v>
      </c>
      <c r="E37" s="14">
        <v>3574627.47</v>
      </c>
      <c r="F37" s="44">
        <v>21599387.77</v>
      </c>
      <c r="H37" s="19"/>
      <c r="I37" s="19"/>
      <c r="J37" s="19"/>
    </row>
    <row r="38" spans="2:10" x14ac:dyDescent="0.2">
      <c r="B38" s="39"/>
      <c r="C38" s="3" t="s">
        <v>31</v>
      </c>
      <c r="D38" s="14">
        <v>0</v>
      </c>
      <c r="E38" s="14">
        <v>0</v>
      </c>
      <c r="F38" s="44">
        <v>0</v>
      </c>
      <c r="H38" s="19"/>
      <c r="I38" s="19"/>
      <c r="J38" s="19"/>
    </row>
    <row r="39" spans="2:10" x14ac:dyDescent="0.2">
      <c r="B39" s="39"/>
      <c r="C39" s="3" t="s">
        <v>33</v>
      </c>
      <c r="D39" s="14">
        <v>0</v>
      </c>
      <c r="E39" s="14">
        <v>0</v>
      </c>
      <c r="F39" s="44">
        <v>0</v>
      </c>
      <c r="H39" s="19"/>
      <c r="I39" s="19"/>
      <c r="J39" s="19"/>
    </row>
    <row r="40" spans="2:10" ht="12" thickBot="1" x14ac:dyDescent="0.25">
      <c r="B40" s="46"/>
      <c r="C40" s="47" t="s">
        <v>35</v>
      </c>
      <c r="D40" s="48">
        <f>D28+D36</f>
        <v>0.01</v>
      </c>
      <c r="E40" s="48">
        <f>E28+E36</f>
        <v>30446956.710000001</v>
      </c>
      <c r="F40" s="49">
        <f>F28+F36</f>
        <v>56440098.620000005</v>
      </c>
      <c r="G40" s="20"/>
      <c r="H40" s="8"/>
      <c r="I40" s="8"/>
      <c r="J40" s="8"/>
    </row>
    <row r="41" spans="2:10" ht="12" thickTop="1" x14ac:dyDescent="0.2">
      <c r="B41" s="1" t="s">
        <v>24</v>
      </c>
    </row>
  </sheetData>
  <mergeCells count="3">
    <mergeCell ref="B1:F1"/>
    <mergeCell ref="B2:C2"/>
    <mergeCell ref="B27:C27"/>
  </mergeCells>
  <pageMargins left="0.98" right="0.70866141732283472" top="0.45" bottom="0.44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2023-07-13T23:40:44Z</cp:lastPrinted>
  <dcterms:created xsi:type="dcterms:W3CDTF">2017-12-20T04:54:53Z</dcterms:created>
  <dcterms:modified xsi:type="dcterms:W3CDTF">2023-07-13T23:41:52Z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